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XX\Desktop\Прайс\"/>
    </mc:Choice>
  </mc:AlternateContent>
  <xr:revisionPtr revIDLastSave="0" documentId="13_ncr:1_{A5773606-8320-42AA-84A7-1519B5683789}" xr6:coauthVersionLast="47" xr6:coauthVersionMax="47" xr10:uidLastSave="{00000000-0000-0000-0000-000000000000}"/>
  <bookViews>
    <workbookView xWindow="-110" yWindow="-110" windowWidth="38620" windowHeight="21220" tabRatio="997" xr2:uid="{00000000-000D-0000-FFFF-FFFF00000000}"/>
  </bookViews>
  <sheets>
    <sheet name="Исходный" sheetId="8" r:id="rId1"/>
    <sheet name="Расходные материалы конд." sheetId="27" r:id="rId2"/>
    <sheet name="Расходные материалы вентиляция" sheetId="50" r:id="rId3"/>
    <sheet name="Воздухораспределит. устр." sheetId="76" r:id="rId4"/>
    <sheet name="Berlington" sheetId="108" r:id="rId5"/>
    <sheet name="FeRRUM" sheetId="92" r:id="rId6"/>
    <sheet name="FeRRUM полупром" sheetId="104" r:id="rId7"/>
    <sheet name="FeRRUM полуп инвертор" sheetId="105" r:id="rId8"/>
    <sheet name="FeRRUM Мульти-Спли инвертор" sheetId="106" r:id="rId9"/>
    <sheet name="LORIOT" sheetId="101" r:id="rId10"/>
    <sheet name="Energolux" sheetId="65" r:id="rId11"/>
    <sheet name="Energolux полупром" sheetId="66" r:id="rId12"/>
    <sheet name="Energolux ИНверт. полупром" sheetId="111" r:id="rId13"/>
    <sheet name="Energolux Мульти-Сплиты" sheetId="69" r:id="rId14"/>
    <sheet name="Energolux Мульти-Сплиты BIG" sheetId="94" r:id="rId15"/>
    <sheet name="Частотный преобраз." sheetId="100" r:id="rId16"/>
    <sheet name=" Вентиляторы Energolux" sheetId="63" r:id="rId17"/>
    <sheet name=" Вентиляторы Lufberg" sheetId="103" r:id="rId18"/>
    <sheet name="Привода Lufberg" sheetId="109" r:id="rId19"/>
    <sheet name="Electrotest" sheetId="107" r:id="rId20"/>
    <sheet name="Щит управления " sheetId="77" r:id="rId21"/>
    <sheet name="Узлы DIVT (воздухонагрев)" sheetId="62" r:id="rId22"/>
    <sheet name="Круглые изд. из оц. стали" sheetId="18" r:id="rId23"/>
    <sheet name="DIVT шумоглушит" sheetId="89" r:id="rId24"/>
    <sheet name="DIVT Возд. Клапан" sheetId="110" r:id="rId25"/>
    <sheet name="DIVT фильтр" sheetId="20" r:id="rId26"/>
    <sheet name="Гибкие вставки DIVT" sheetId="60" r:id="rId27"/>
    <sheet name="Жироуловитель сетчатый DIVT " sheetId="80" r:id="rId28"/>
  </sheets>
  <externalReferences>
    <externalReference r:id="rId29"/>
    <externalReference r:id="rId30"/>
  </externalReferences>
  <definedNames>
    <definedName name="_xlnm.Print_Area" localSheetId="16">' Вентиляторы Energolux'!#REF!</definedName>
    <definedName name="_xlnm.Print_Area" localSheetId="17">' Вентиляторы Lufberg'!#REF!</definedName>
    <definedName name="_xlnm.Print_Area" localSheetId="25">'DIVT фильтр'!#REF!</definedName>
    <definedName name="_xlnm.Print_Area" localSheetId="19">Electrotest!#REF!</definedName>
    <definedName name="_xlnm.Print_Area" localSheetId="26">'Гибкие вставки DIVT'!#REF!</definedName>
    <definedName name="_xlnm.Print_Area" localSheetId="27">'Жироуловитель сетчатый DIVT '!#REF!</definedName>
    <definedName name="_xlnm.Print_Area" localSheetId="18">'Привода Lufberg'!#REF!</definedName>
    <definedName name="_xlnm.Print_Area" localSheetId="21">'Узлы DIVT (воздухонагрев)'!#REF!</definedName>
    <definedName name="_xlnm.Print_Area" localSheetId="15">'Частотный преобраз.'!#REF!</definedName>
    <definedName name="_xlnm.Print_Area" localSheetId="20">'Щит управления '!#REF!</definedName>
  </definedNames>
  <calcPr calcId="181029"/>
  <fileRecoveryPr autoRecover="0"/>
</workbook>
</file>

<file path=xl/calcChain.xml><?xml version="1.0" encoding="utf-8"?>
<calcChain xmlns="http://schemas.openxmlformats.org/spreadsheetml/2006/main">
  <c r="K9" i="80" l="1"/>
  <c r="K38" i="80" s="1"/>
  <c r="L38" i="80" s="1"/>
  <c r="J9" i="80"/>
  <c r="I9" i="80"/>
  <c r="K9" i="60"/>
  <c r="J9" i="60"/>
  <c r="I9" i="60"/>
  <c r="L39" i="20"/>
  <c r="L30" i="20"/>
  <c r="L21" i="20"/>
  <c r="K9" i="20"/>
  <c r="J9" i="20"/>
  <c r="I9" i="20"/>
  <c r="L23" i="110"/>
  <c r="L12" i="110"/>
  <c r="K9" i="110"/>
  <c r="K21" i="110" s="1"/>
  <c r="L21" i="110" s="1"/>
  <c r="J9" i="110"/>
  <c r="I9" i="110"/>
  <c r="L49" i="89"/>
  <c r="L12" i="89"/>
  <c r="K9" i="89"/>
  <c r="K39" i="89" s="1"/>
  <c r="L39" i="89" s="1"/>
  <c r="J9" i="89"/>
  <c r="I9" i="89"/>
  <c r="L47" i="18"/>
  <c r="L30" i="18"/>
  <c r="L12" i="18"/>
  <c r="K9" i="18"/>
  <c r="K63" i="18" s="1"/>
  <c r="L63" i="18" s="1"/>
  <c r="J9" i="18"/>
  <c r="I9" i="18"/>
  <c r="K9" i="62"/>
  <c r="K26" i="62" s="1"/>
  <c r="L26" i="62" s="1"/>
  <c r="J9" i="62"/>
  <c r="I9" i="62"/>
  <c r="K9" i="77"/>
  <c r="K17" i="77" s="1"/>
  <c r="L17" i="77" s="1"/>
  <c r="J9" i="77"/>
  <c r="K9" i="107"/>
  <c r="K31" i="107" s="1"/>
  <c r="L31" i="107" s="1"/>
  <c r="J9" i="107"/>
  <c r="I9" i="107"/>
  <c r="L21" i="109"/>
  <c r="L16" i="109"/>
  <c r="K9" i="109"/>
  <c r="K15" i="109" s="1"/>
  <c r="L15" i="109" s="1"/>
  <c r="J9" i="109"/>
  <c r="I9" i="109"/>
  <c r="K9" i="103"/>
  <c r="K36" i="103" s="1"/>
  <c r="L36" i="103" s="1"/>
  <c r="J9" i="103"/>
  <c r="I9" i="103"/>
  <c r="K9" i="63"/>
  <c r="K20" i="63" s="1"/>
  <c r="L20" i="63" s="1"/>
  <c r="J9" i="63"/>
  <c r="I9" i="63"/>
  <c r="K9" i="100"/>
  <c r="K23" i="100" s="1"/>
  <c r="L23" i="100" s="1"/>
  <c r="J9" i="100"/>
  <c r="I9" i="100"/>
  <c r="L29" i="94"/>
  <c r="L24" i="94"/>
  <c r="L22" i="94"/>
  <c r="L19" i="94"/>
  <c r="L12" i="94"/>
  <c r="K9" i="94"/>
  <c r="K30" i="94" s="1"/>
  <c r="L30" i="94" s="1"/>
  <c r="J9" i="94"/>
  <c r="I9" i="94"/>
  <c r="L68" i="69"/>
  <c r="L63" i="69"/>
  <c r="L58" i="69"/>
  <c r="L52" i="69"/>
  <c r="L47" i="69"/>
  <c r="L41" i="69"/>
  <c r="L33" i="69"/>
  <c r="L32" i="69"/>
  <c r="L27" i="69"/>
  <c r="L25" i="69"/>
  <c r="L21" i="69"/>
  <c r="L17" i="69"/>
  <c r="L14" i="69"/>
  <c r="L12" i="69"/>
  <c r="K9" i="69"/>
  <c r="K64" i="69" s="1"/>
  <c r="L64" i="69" s="1"/>
  <c r="J9" i="69"/>
  <c r="I9" i="69"/>
  <c r="L25" i="111"/>
  <c r="L19" i="111"/>
  <c r="L12" i="111"/>
  <c r="K9" i="111"/>
  <c r="K29" i="111" s="1"/>
  <c r="L29" i="111" s="1"/>
  <c r="J9" i="111"/>
  <c r="I9" i="111"/>
  <c r="L62" i="66"/>
  <c r="L58" i="66"/>
  <c r="L54" i="66"/>
  <c r="L48" i="66"/>
  <c r="L42" i="66"/>
  <c r="L39" i="66"/>
  <c r="L32" i="66"/>
  <c r="L26" i="66"/>
  <c r="L19" i="66"/>
  <c r="L12" i="66"/>
  <c r="K9" i="66"/>
  <c r="K55" i="66" s="1"/>
  <c r="L55" i="66" s="1"/>
  <c r="J9" i="66"/>
  <c r="I9" i="66"/>
  <c r="L151" i="65"/>
  <c r="L145" i="65"/>
  <c r="L141" i="65"/>
  <c r="L135" i="65"/>
  <c r="L129" i="65"/>
  <c r="L124" i="65"/>
  <c r="L118" i="65"/>
  <c r="L111" i="65"/>
  <c r="L106" i="65"/>
  <c r="L101" i="65"/>
  <c r="L97" i="65"/>
  <c r="L91" i="65"/>
  <c r="L85" i="65"/>
  <c r="L79" i="65"/>
  <c r="L73" i="65"/>
  <c r="L67" i="65"/>
  <c r="L63" i="65"/>
  <c r="L57" i="65"/>
  <c r="L51" i="65"/>
  <c r="L45" i="65"/>
  <c r="L41" i="65"/>
  <c r="L34" i="65"/>
  <c r="L27" i="65"/>
  <c r="L20" i="65"/>
  <c r="L18" i="65"/>
  <c r="L12" i="65"/>
  <c r="K9" i="65"/>
  <c r="K126" i="65" s="1"/>
  <c r="L126" i="65" s="1"/>
  <c r="J9" i="65"/>
  <c r="I9" i="65"/>
  <c r="L12" i="101"/>
  <c r="K9" i="101"/>
  <c r="K16" i="101" s="1"/>
  <c r="L16" i="101" s="1"/>
  <c r="J9" i="101"/>
  <c r="I9" i="101"/>
  <c r="L36" i="106"/>
  <c r="L30" i="106"/>
  <c r="L23" i="106"/>
  <c r="L18" i="106"/>
  <c r="L12" i="106"/>
  <c r="K9" i="106"/>
  <c r="J9" i="106"/>
  <c r="I9" i="106"/>
  <c r="L34" i="105"/>
  <c r="L28" i="105"/>
  <c r="L26" i="105"/>
  <c r="L19" i="105"/>
  <c r="L12" i="105"/>
  <c r="K9" i="105"/>
  <c r="K27" i="105" s="1"/>
  <c r="L27" i="105" s="1"/>
  <c r="J9" i="105"/>
  <c r="I9" i="105"/>
  <c r="L43" i="104"/>
  <c r="L37" i="104"/>
  <c r="L32" i="104"/>
  <c r="L26" i="104"/>
  <c r="L19" i="104"/>
  <c r="L12" i="104"/>
  <c r="K9" i="104"/>
  <c r="K42" i="104" s="1"/>
  <c r="L42" i="104" s="1"/>
  <c r="J9" i="104"/>
  <c r="I9" i="104"/>
  <c r="L46" i="92"/>
  <c r="L40" i="92"/>
  <c r="L35" i="92"/>
  <c r="L28" i="92"/>
  <c r="L22" i="92"/>
  <c r="L16" i="92"/>
  <c r="L14" i="92"/>
  <c r="L12" i="92"/>
  <c r="K9" i="92"/>
  <c r="K41" i="92" s="1"/>
  <c r="L41" i="92" s="1"/>
  <c r="J9" i="92"/>
  <c r="I9" i="92"/>
  <c r="L19" i="108"/>
  <c r="L12" i="108"/>
  <c r="K9" i="108"/>
  <c r="K23" i="108" s="1"/>
  <c r="L23" i="108" s="1"/>
  <c r="J9" i="108"/>
  <c r="I9" i="108"/>
  <c r="K9" i="76"/>
  <c r="K41" i="76" s="1"/>
  <c r="L41" i="76" s="1"/>
  <c r="J9" i="76"/>
  <c r="I9" i="76"/>
  <c r="K9" i="50"/>
  <c r="K88" i="50" s="1"/>
  <c r="L88" i="50" s="1"/>
  <c r="J9" i="50"/>
  <c r="I9" i="50"/>
  <c r="K9" i="27"/>
  <c r="J9" i="27"/>
  <c r="I9" i="27"/>
  <c r="K35" i="105" l="1"/>
  <c r="L35" i="105" s="1"/>
  <c r="K36" i="104"/>
  <c r="L36" i="104" s="1"/>
  <c r="K22" i="80"/>
  <c r="L22" i="80" s="1"/>
  <c r="K15" i="103"/>
  <c r="L15" i="103" s="1"/>
  <c r="K28" i="103"/>
  <c r="L28" i="103" s="1"/>
  <c r="K24" i="100"/>
  <c r="L24" i="100" s="1"/>
  <c r="K15" i="105"/>
  <c r="L15" i="105" s="1"/>
  <c r="K19" i="107"/>
  <c r="L19" i="107" s="1"/>
  <c r="K25" i="104"/>
  <c r="L25" i="104" s="1"/>
  <c r="K27" i="94"/>
  <c r="L27" i="94" s="1"/>
  <c r="K28" i="107"/>
  <c r="L28" i="107" s="1"/>
  <c r="K28" i="94"/>
  <c r="L28" i="94" s="1"/>
  <c r="K26" i="110"/>
  <c r="L26" i="110" s="1"/>
  <c r="K23" i="65"/>
  <c r="L23" i="65" s="1"/>
  <c r="K66" i="69"/>
  <c r="L66" i="69" s="1"/>
  <c r="K20" i="103"/>
  <c r="L20" i="103" s="1"/>
  <c r="K33" i="103"/>
  <c r="L33" i="103" s="1"/>
  <c r="K27" i="110"/>
  <c r="L27" i="110" s="1"/>
  <c r="K146" i="65"/>
  <c r="L146" i="65" s="1"/>
  <c r="K16" i="65"/>
  <c r="L16" i="65" s="1"/>
  <c r="K26" i="69"/>
  <c r="L26" i="69" s="1"/>
  <c r="K55" i="69"/>
  <c r="L55" i="69" s="1"/>
  <c r="K22" i="103"/>
  <c r="L22" i="103" s="1"/>
  <c r="K34" i="103"/>
  <c r="L34" i="103" s="1"/>
  <c r="K23" i="18"/>
  <c r="L23" i="18" s="1"/>
  <c r="K31" i="110"/>
  <c r="L31" i="110" s="1"/>
  <c r="K21" i="66"/>
  <c r="L21" i="66" s="1"/>
  <c r="K46" i="69"/>
  <c r="L46" i="69" s="1"/>
  <c r="K14" i="103"/>
  <c r="L14" i="103" s="1"/>
  <c r="K27" i="103"/>
  <c r="L27" i="103" s="1"/>
  <c r="K33" i="110"/>
  <c r="L33" i="110" s="1"/>
  <c r="K20" i="107"/>
  <c r="L20" i="107" s="1"/>
  <c r="K29" i="107"/>
  <c r="L29" i="107" s="1"/>
  <c r="K15" i="62"/>
  <c r="L15" i="62" s="1"/>
  <c r="K24" i="80"/>
  <c r="L24" i="80" s="1"/>
  <c r="K21" i="92"/>
  <c r="L21" i="92" s="1"/>
  <c r="K45" i="92"/>
  <c r="L45" i="92" s="1"/>
  <c r="K21" i="105"/>
  <c r="L21" i="105" s="1"/>
  <c r="K30" i="105"/>
  <c r="L30" i="105" s="1"/>
  <c r="K113" i="65"/>
  <c r="L113" i="65" s="1"/>
  <c r="K15" i="100"/>
  <c r="L15" i="100" s="1"/>
  <c r="K17" i="103"/>
  <c r="L17" i="103" s="1"/>
  <c r="K23" i="103"/>
  <c r="L23" i="103" s="1"/>
  <c r="K29" i="103"/>
  <c r="L29" i="103" s="1"/>
  <c r="K13" i="107"/>
  <c r="L13" i="107" s="1"/>
  <c r="K24" i="107"/>
  <c r="L24" i="107" s="1"/>
  <c r="K32" i="107"/>
  <c r="L32" i="107" s="1"/>
  <c r="K17" i="62"/>
  <c r="L17" i="62" s="1"/>
  <c r="K29" i="110"/>
  <c r="L29" i="110" s="1"/>
  <c r="K13" i="80"/>
  <c r="L13" i="80" s="1"/>
  <c r="K31" i="80"/>
  <c r="L31" i="80" s="1"/>
  <c r="K47" i="66"/>
  <c r="L47" i="66" s="1"/>
  <c r="K34" i="92"/>
  <c r="L34" i="92" s="1"/>
  <c r="K13" i="105"/>
  <c r="L13" i="105" s="1"/>
  <c r="K25" i="105"/>
  <c r="L25" i="105" s="1"/>
  <c r="K58" i="65"/>
  <c r="L58" i="65" s="1"/>
  <c r="K20" i="100"/>
  <c r="L20" i="100" s="1"/>
  <c r="K13" i="103"/>
  <c r="L13" i="103" s="1"/>
  <c r="K18" i="103"/>
  <c r="L18" i="103" s="1"/>
  <c r="K24" i="103"/>
  <c r="L24" i="103" s="1"/>
  <c r="K32" i="103"/>
  <c r="L32" i="103" s="1"/>
  <c r="K14" i="107"/>
  <c r="L14" i="107" s="1"/>
  <c r="K25" i="107"/>
  <c r="L25" i="107" s="1"/>
  <c r="K34" i="107"/>
  <c r="L34" i="107" s="1"/>
  <c r="K15" i="18"/>
  <c r="L15" i="18" s="1"/>
  <c r="K54" i="18"/>
  <c r="L54" i="18" s="1"/>
  <c r="K25" i="110"/>
  <c r="L25" i="110" s="1"/>
  <c r="K30" i="110"/>
  <c r="L30" i="110" s="1"/>
  <c r="K15" i="80"/>
  <c r="L15" i="80" s="1"/>
  <c r="K33" i="80"/>
  <c r="L33" i="80" s="1"/>
  <c r="K72" i="27"/>
  <c r="K102" i="27"/>
  <c r="L102" i="27" s="1"/>
  <c r="K94" i="27"/>
  <c r="L94" i="27" s="1"/>
  <c r="K85" i="27"/>
  <c r="L85" i="27" s="1"/>
  <c r="K75" i="27"/>
  <c r="L75" i="27" s="1"/>
  <c r="K64" i="27"/>
  <c r="L64" i="27" s="1"/>
  <c r="K56" i="27"/>
  <c r="L56" i="27" s="1"/>
  <c r="K48" i="27"/>
  <c r="L48" i="27" s="1"/>
  <c r="K38" i="27"/>
  <c r="L38" i="27" s="1"/>
  <c r="K29" i="27"/>
  <c r="L29" i="27" s="1"/>
  <c r="K20" i="27"/>
  <c r="L20" i="27" s="1"/>
  <c r="K15" i="27"/>
  <c r="L15" i="27" s="1"/>
  <c r="K34" i="27"/>
  <c r="L34" i="27" s="1"/>
  <c r="K31" i="27"/>
  <c r="L31" i="27" s="1"/>
  <c r="K108" i="27"/>
  <c r="L108" i="27" s="1"/>
  <c r="K100" i="27"/>
  <c r="L100" i="27" s="1"/>
  <c r="K91" i="27"/>
  <c r="L91" i="27" s="1"/>
  <c r="K82" i="27"/>
  <c r="L82" i="27" s="1"/>
  <c r="K73" i="27"/>
  <c r="L73" i="27" s="1"/>
  <c r="K63" i="27"/>
  <c r="K54" i="27"/>
  <c r="L54" i="27" s="1"/>
  <c r="K45" i="27"/>
  <c r="L45" i="27" s="1"/>
  <c r="K36" i="27"/>
  <c r="L36" i="27" s="1"/>
  <c r="K27" i="27"/>
  <c r="L27" i="27" s="1"/>
  <c r="K19" i="27"/>
  <c r="L19" i="27" s="1"/>
  <c r="K14" i="27"/>
  <c r="L14" i="27" s="1"/>
  <c r="K106" i="27"/>
  <c r="L106" i="27" s="1"/>
  <c r="K89" i="27"/>
  <c r="L89" i="27" s="1"/>
  <c r="K68" i="27"/>
  <c r="L68" i="27" s="1"/>
  <c r="K52" i="27"/>
  <c r="L52" i="27" s="1"/>
  <c r="K25" i="27"/>
  <c r="L25" i="27" s="1"/>
  <c r="K13" i="27"/>
  <c r="L13" i="27" s="1"/>
  <c r="K104" i="27"/>
  <c r="L104" i="27" s="1"/>
  <c r="K87" i="27"/>
  <c r="L87" i="27" s="1"/>
  <c r="K66" i="27"/>
  <c r="L66" i="27" s="1"/>
  <c r="K50" i="27"/>
  <c r="L50" i="27" s="1"/>
  <c r="K22" i="27"/>
  <c r="L22" i="27" s="1"/>
  <c r="K98" i="27"/>
  <c r="L98" i="27" s="1"/>
  <c r="K80" i="27"/>
  <c r="L80" i="27" s="1"/>
  <c r="K61" i="27"/>
  <c r="L61" i="27" s="1"/>
  <c r="K43" i="27"/>
  <c r="L43" i="27" s="1"/>
  <c r="K18" i="27"/>
  <c r="L18" i="27" s="1"/>
  <c r="K96" i="27"/>
  <c r="L96" i="27" s="1"/>
  <c r="K77" i="27"/>
  <c r="L77" i="27" s="1"/>
  <c r="K58" i="27"/>
  <c r="L58" i="27" s="1"/>
  <c r="K41" i="27"/>
  <c r="L41" i="27" s="1"/>
  <c r="K17" i="27"/>
  <c r="L17" i="27" s="1"/>
  <c r="K21" i="77"/>
  <c r="L21" i="77" s="1"/>
  <c r="K13" i="76"/>
  <c r="L13" i="76" s="1"/>
  <c r="K32" i="76"/>
  <c r="L32" i="76" s="1"/>
  <c r="K23" i="66"/>
  <c r="L23" i="66" s="1"/>
  <c r="K64" i="66"/>
  <c r="L64" i="66" s="1"/>
  <c r="K17" i="76"/>
  <c r="L17" i="76" s="1"/>
  <c r="K40" i="76"/>
  <c r="L40" i="76" s="1"/>
  <c r="K15" i="108"/>
  <c r="L15" i="108" s="1"/>
  <c r="K20" i="76"/>
  <c r="L20" i="76" s="1"/>
  <c r="K21" i="100"/>
  <c r="L21" i="100" s="1"/>
  <c r="K17" i="18"/>
  <c r="L17" i="18" s="1"/>
  <c r="K35" i="18"/>
  <c r="L35" i="18" s="1"/>
  <c r="K58" i="18"/>
  <c r="L58" i="18" s="1"/>
  <c r="K15" i="76"/>
  <c r="L15" i="76" s="1"/>
  <c r="K27" i="76"/>
  <c r="L27" i="76" s="1"/>
  <c r="K34" i="76"/>
  <c r="L34" i="76" s="1"/>
  <c r="K38" i="76"/>
  <c r="L38" i="76" s="1"/>
  <c r="K13" i="108"/>
  <c r="L13" i="108" s="1"/>
  <c r="K17" i="108"/>
  <c r="L17" i="108" s="1"/>
  <c r="K22" i="108"/>
  <c r="L22" i="108" s="1"/>
  <c r="K19" i="92"/>
  <c r="L19" i="92" s="1"/>
  <c r="K32" i="92"/>
  <c r="L32" i="92" s="1"/>
  <c r="K21" i="104"/>
  <c r="L21" i="104" s="1"/>
  <c r="K17" i="105"/>
  <c r="L17" i="105" s="1"/>
  <c r="K23" i="105"/>
  <c r="L23" i="105" s="1"/>
  <c r="K32" i="105"/>
  <c r="L32" i="105" s="1"/>
  <c r="K13" i="101"/>
  <c r="L13" i="101" s="1"/>
  <c r="K139" i="65"/>
  <c r="L139" i="65" s="1"/>
  <c r="K25" i="66"/>
  <c r="L25" i="66" s="1"/>
  <c r="K36" i="66"/>
  <c r="L36" i="66" s="1"/>
  <c r="K43" i="66"/>
  <c r="L43" i="66" s="1"/>
  <c r="K19" i="69"/>
  <c r="L19" i="69" s="1"/>
  <c r="K42" i="69"/>
  <c r="L42" i="69" s="1"/>
  <c r="K53" i="69"/>
  <c r="L53" i="69" s="1"/>
  <c r="K20" i="94"/>
  <c r="L20" i="94" s="1"/>
  <c r="K25" i="94"/>
  <c r="L25" i="94" s="1"/>
  <c r="K13" i="100"/>
  <c r="L13" i="100" s="1"/>
  <c r="K18" i="100"/>
  <c r="L18" i="100" s="1"/>
  <c r="K22" i="100"/>
  <c r="L22" i="100" s="1"/>
  <c r="K16" i="103"/>
  <c r="L16" i="103" s="1"/>
  <c r="K21" i="103"/>
  <c r="L21" i="103" s="1"/>
  <c r="K25" i="103"/>
  <c r="L25" i="103" s="1"/>
  <c r="K30" i="103"/>
  <c r="L30" i="103" s="1"/>
  <c r="K16" i="107"/>
  <c r="L16" i="107" s="1"/>
  <c r="K22" i="107"/>
  <c r="L22" i="107" s="1"/>
  <c r="K26" i="107"/>
  <c r="L26" i="107" s="1"/>
  <c r="K30" i="107"/>
  <c r="L30" i="107" s="1"/>
  <c r="K35" i="107"/>
  <c r="L35" i="107" s="1"/>
  <c r="K14" i="77"/>
  <c r="L14" i="77" s="1"/>
  <c r="K23" i="62"/>
  <c r="L23" i="62" s="1"/>
  <c r="K19" i="18"/>
  <c r="L19" i="18" s="1"/>
  <c r="K27" i="18"/>
  <c r="L27" i="18" s="1"/>
  <c r="K62" i="18"/>
  <c r="L62" i="18" s="1"/>
  <c r="K24" i="110"/>
  <c r="L24" i="110" s="1"/>
  <c r="K28" i="110"/>
  <c r="L28" i="110" s="1"/>
  <c r="K32" i="110"/>
  <c r="L32" i="110" s="1"/>
  <c r="K17" i="80"/>
  <c r="L17" i="80" s="1"/>
  <c r="K26" i="80"/>
  <c r="L26" i="80" s="1"/>
  <c r="K35" i="80"/>
  <c r="L35" i="80" s="1"/>
  <c r="K25" i="76"/>
  <c r="L25" i="76" s="1"/>
  <c r="K36" i="76"/>
  <c r="L36" i="76" s="1"/>
  <c r="K17" i="101"/>
  <c r="L17" i="101" s="1"/>
  <c r="K20" i="108"/>
  <c r="L20" i="108" s="1"/>
  <c r="K34" i="66"/>
  <c r="L34" i="66" s="1"/>
  <c r="K16" i="100"/>
  <c r="L16" i="100" s="1"/>
  <c r="K13" i="77"/>
  <c r="L13" i="77" s="1"/>
  <c r="K25" i="18"/>
  <c r="L25" i="18" s="1"/>
  <c r="K22" i="76"/>
  <c r="L22" i="76" s="1"/>
  <c r="K30" i="76"/>
  <c r="L30" i="76" s="1"/>
  <c r="K24" i="108"/>
  <c r="L24" i="108" s="1"/>
  <c r="K23" i="104"/>
  <c r="L23" i="104" s="1"/>
  <c r="K34" i="104"/>
  <c r="L34" i="104" s="1"/>
  <c r="K15" i="101"/>
  <c r="L15" i="101" s="1"/>
  <c r="K38" i="65"/>
  <c r="L38" i="65" s="1"/>
  <c r="K71" i="65"/>
  <c r="L71" i="65" s="1"/>
  <c r="K38" i="66"/>
  <c r="L38" i="66" s="1"/>
  <c r="K45" i="66"/>
  <c r="L45" i="66" s="1"/>
  <c r="K21" i="94"/>
  <c r="L21" i="94" s="1"/>
  <c r="K26" i="94"/>
  <c r="L26" i="94" s="1"/>
  <c r="K14" i="100"/>
  <c r="L14" i="100" s="1"/>
  <c r="K19" i="100"/>
  <c r="L19" i="100" s="1"/>
  <c r="K19" i="109"/>
  <c r="L19" i="109" s="1"/>
  <c r="K17" i="107"/>
  <c r="L17" i="107" s="1"/>
  <c r="K23" i="107"/>
  <c r="L23" i="107" s="1"/>
  <c r="K27" i="107"/>
  <c r="L27" i="107" s="1"/>
  <c r="K13" i="18"/>
  <c r="L13" i="18" s="1"/>
  <c r="K21" i="18"/>
  <c r="L21" i="18" s="1"/>
  <c r="K29" i="18"/>
  <c r="L29" i="18" s="1"/>
  <c r="K50" i="18"/>
  <c r="L50" i="18" s="1"/>
  <c r="K19" i="80"/>
  <c r="L19" i="80" s="1"/>
  <c r="K28" i="80"/>
  <c r="L28" i="80" s="1"/>
  <c r="K37" i="80"/>
  <c r="L37" i="80" s="1"/>
  <c r="K76" i="50"/>
  <c r="L76" i="50" s="1"/>
  <c r="K85" i="50"/>
  <c r="L85" i="50" s="1"/>
  <c r="K35" i="106"/>
  <c r="L35" i="106" s="1"/>
  <c r="K33" i="106"/>
  <c r="L33" i="106" s="1"/>
  <c r="K31" i="106"/>
  <c r="L31" i="106" s="1"/>
  <c r="K22" i="106"/>
  <c r="L22" i="106" s="1"/>
  <c r="K20" i="106"/>
  <c r="L20" i="106" s="1"/>
  <c r="K37" i="106"/>
  <c r="L37" i="106" s="1"/>
  <c r="K28" i="106"/>
  <c r="L28" i="106" s="1"/>
  <c r="K26" i="106"/>
  <c r="L26" i="106" s="1"/>
  <c r="K24" i="106"/>
  <c r="L24" i="106" s="1"/>
  <c r="K17" i="106"/>
  <c r="L17" i="106" s="1"/>
  <c r="K15" i="106"/>
  <c r="L15" i="106" s="1"/>
  <c r="K13" i="106"/>
  <c r="L13" i="106" s="1"/>
  <c r="K34" i="106"/>
  <c r="L34" i="106" s="1"/>
  <c r="K32" i="106"/>
  <c r="L32" i="106" s="1"/>
  <c r="K21" i="106"/>
  <c r="L21" i="106" s="1"/>
  <c r="K19" i="106"/>
  <c r="L19" i="106" s="1"/>
  <c r="K71" i="27"/>
  <c r="L71" i="27" s="1"/>
  <c r="K13" i="50"/>
  <c r="L13" i="50" s="1"/>
  <c r="K15" i="50"/>
  <c r="L15" i="50" s="1"/>
  <c r="K17" i="50"/>
  <c r="L17" i="50" s="1"/>
  <c r="K19" i="50"/>
  <c r="L19" i="50" s="1"/>
  <c r="K21" i="50"/>
  <c r="L21" i="50" s="1"/>
  <c r="K23" i="50"/>
  <c r="L23" i="50" s="1"/>
  <c r="K25" i="50"/>
  <c r="L25" i="50" s="1"/>
  <c r="K27" i="50"/>
  <c r="L27" i="50" s="1"/>
  <c r="K29" i="50"/>
  <c r="L29" i="50" s="1"/>
  <c r="K31" i="50"/>
  <c r="L31" i="50" s="1"/>
  <c r="K33" i="50"/>
  <c r="L33" i="50" s="1"/>
  <c r="K35" i="50"/>
  <c r="L35" i="50" s="1"/>
  <c r="K37" i="50"/>
  <c r="L37" i="50" s="1"/>
  <c r="K39" i="50"/>
  <c r="L39" i="50" s="1"/>
  <c r="K42" i="50"/>
  <c r="L42" i="50" s="1"/>
  <c r="K44" i="50"/>
  <c r="L44" i="50" s="1"/>
  <c r="K46" i="50"/>
  <c r="L46" i="50" s="1"/>
  <c r="K48" i="50"/>
  <c r="L48" i="50" s="1"/>
  <c r="K51" i="50"/>
  <c r="L51" i="50" s="1"/>
  <c r="K53" i="50"/>
  <c r="L53" i="50" s="1"/>
  <c r="K55" i="50"/>
  <c r="L55" i="50" s="1"/>
  <c r="K57" i="50"/>
  <c r="L57" i="50" s="1"/>
  <c r="K59" i="50"/>
  <c r="L59" i="50" s="1"/>
  <c r="K61" i="50"/>
  <c r="L61" i="50" s="1"/>
  <c r="K63" i="50"/>
  <c r="L63" i="50" s="1"/>
  <c r="K65" i="50"/>
  <c r="L65" i="50" s="1"/>
  <c r="K68" i="50"/>
  <c r="L68" i="50" s="1"/>
  <c r="K70" i="50"/>
  <c r="L70" i="50" s="1"/>
  <c r="K72" i="50"/>
  <c r="L72" i="50" s="1"/>
  <c r="K74" i="50"/>
  <c r="L74" i="50" s="1"/>
  <c r="K27" i="106"/>
  <c r="L27" i="106" s="1"/>
  <c r="K156" i="65"/>
  <c r="L156" i="65" s="1"/>
  <c r="K154" i="65"/>
  <c r="L154" i="65" s="1"/>
  <c r="K152" i="65"/>
  <c r="L152" i="65" s="1"/>
  <c r="K143" i="65"/>
  <c r="L143" i="65" s="1"/>
  <c r="K134" i="65"/>
  <c r="L134" i="65" s="1"/>
  <c r="K132" i="65"/>
  <c r="L132" i="65" s="1"/>
  <c r="K130" i="65"/>
  <c r="L130" i="65" s="1"/>
  <c r="K123" i="65"/>
  <c r="L123" i="65" s="1"/>
  <c r="K121" i="65"/>
  <c r="L121" i="65" s="1"/>
  <c r="K119" i="65"/>
  <c r="L119" i="65" s="1"/>
  <c r="K110" i="65"/>
  <c r="L110" i="65" s="1"/>
  <c r="K108" i="65"/>
  <c r="L108" i="65" s="1"/>
  <c r="K99" i="65"/>
  <c r="L99" i="65" s="1"/>
  <c r="K90" i="65"/>
  <c r="L90" i="65" s="1"/>
  <c r="K88" i="65"/>
  <c r="L88" i="65" s="1"/>
  <c r="K86" i="65"/>
  <c r="L86" i="65" s="1"/>
  <c r="K77" i="65"/>
  <c r="L77" i="65" s="1"/>
  <c r="K75" i="65"/>
  <c r="L75" i="65" s="1"/>
  <c r="K66" i="65"/>
  <c r="L66" i="65" s="1"/>
  <c r="K64" i="65"/>
  <c r="L64" i="65" s="1"/>
  <c r="K55" i="65"/>
  <c r="L55" i="65" s="1"/>
  <c r="K53" i="65"/>
  <c r="L53" i="65" s="1"/>
  <c r="K44" i="65"/>
  <c r="L44" i="65" s="1"/>
  <c r="K42" i="65"/>
  <c r="L42" i="65" s="1"/>
  <c r="K33" i="65"/>
  <c r="L33" i="65" s="1"/>
  <c r="K31" i="65"/>
  <c r="L31" i="65" s="1"/>
  <c r="K29" i="65"/>
  <c r="L29" i="65" s="1"/>
  <c r="K149" i="65"/>
  <c r="L149" i="65" s="1"/>
  <c r="K147" i="65"/>
  <c r="L147" i="65" s="1"/>
  <c r="K140" i="65"/>
  <c r="L140" i="65" s="1"/>
  <c r="K138" i="65"/>
  <c r="L138" i="65" s="1"/>
  <c r="K136" i="65"/>
  <c r="L136" i="65" s="1"/>
  <c r="K127" i="65"/>
  <c r="L127" i="65" s="1"/>
  <c r="K125" i="65"/>
  <c r="L125" i="65" s="1"/>
  <c r="K116" i="65"/>
  <c r="L116" i="65" s="1"/>
  <c r="K114" i="65"/>
  <c r="L114" i="65" s="1"/>
  <c r="K112" i="65"/>
  <c r="L112" i="65" s="1"/>
  <c r="K105" i="65"/>
  <c r="L105" i="65" s="1"/>
  <c r="K103" i="65"/>
  <c r="L103" i="65" s="1"/>
  <c r="K96" i="65"/>
  <c r="L96" i="65" s="1"/>
  <c r="K94" i="65"/>
  <c r="L94" i="65" s="1"/>
  <c r="K92" i="65"/>
  <c r="L92" i="65" s="1"/>
  <c r="K83" i="65"/>
  <c r="L83" i="65" s="1"/>
  <c r="K81" i="65"/>
  <c r="L81" i="65" s="1"/>
  <c r="K72" i="65"/>
  <c r="L72" i="65" s="1"/>
  <c r="K70" i="65"/>
  <c r="L70" i="65" s="1"/>
  <c r="K68" i="65"/>
  <c r="L68" i="65" s="1"/>
  <c r="K61" i="65"/>
  <c r="L61" i="65" s="1"/>
  <c r="K59" i="65"/>
  <c r="L59" i="65" s="1"/>
  <c r="K50" i="65"/>
  <c r="L50" i="65" s="1"/>
  <c r="K48" i="65"/>
  <c r="L48" i="65" s="1"/>
  <c r="K46" i="65"/>
  <c r="L46" i="65" s="1"/>
  <c r="K39" i="65"/>
  <c r="L39" i="65" s="1"/>
  <c r="K37" i="65"/>
  <c r="L37" i="65" s="1"/>
  <c r="K35" i="65"/>
  <c r="L35" i="65" s="1"/>
  <c r="K26" i="65"/>
  <c r="L26" i="65" s="1"/>
  <c r="K24" i="65"/>
  <c r="L24" i="65" s="1"/>
  <c r="K22" i="65"/>
  <c r="L22" i="65" s="1"/>
  <c r="K17" i="65"/>
  <c r="L17" i="65" s="1"/>
  <c r="K15" i="65"/>
  <c r="L15" i="65" s="1"/>
  <c r="K13" i="65"/>
  <c r="L13" i="65" s="1"/>
  <c r="K155" i="65"/>
  <c r="L155" i="65" s="1"/>
  <c r="K153" i="65"/>
  <c r="L153" i="65" s="1"/>
  <c r="K144" i="65"/>
  <c r="L144" i="65" s="1"/>
  <c r="K142" i="65"/>
  <c r="L142" i="65" s="1"/>
  <c r="K133" i="65"/>
  <c r="L133" i="65" s="1"/>
  <c r="K131" i="65"/>
  <c r="L131" i="65" s="1"/>
  <c r="K122" i="65"/>
  <c r="L122" i="65" s="1"/>
  <c r="K120" i="65"/>
  <c r="L120" i="65" s="1"/>
  <c r="K109" i="65"/>
  <c r="L109" i="65" s="1"/>
  <c r="K107" i="65"/>
  <c r="L107" i="65" s="1"/>
  <c r="K100" i="65"/>
  <c r="L100" i="65" s="1"/>
  <c r="K98" i="65"/>
  <c r="L98" i="65" s="1"/>
  <c r="K89" i="65"/>
  <c r="L89" i="65" s="1"/>
  <c r="K87" i="65"/>
  <c r="L87" i="65" s="1"/>
  <c r="K78" i="65"/>
  <c r="L78" i="65" s="1"/>
  <c r="K76" i="65"/>
  <c r="L76" i="65" s="1"/>
  <c r="K74" i="65"/>
  <c r="L74" i="65" s="1"/>
  <c r="K65" i="65"/>
  <c r="L65" i="65" s="1"/>
  <c r="K56" i="65"/>
  <c r="L56" i="65" s="1"/>
  <c r="K54" i="65"/>
  <c r="L54" i="65" s="1"/>
  <c r="K52" i="65"/>
  <c r="L52" i="65" s="1"/>
  <c r="K43" i="65"/>
  <c r="L43" i="65" s="1"/>
  <c r="K32" i="65"/>
  <c r="L32" i="65" s="1"/>
  <c r="K30" i="65"/>
  <c r="L30" i="65" s="1"/>
  <c r="K28" i="65"/>
  <c r="L28" i="65" s="1"/>
  <c r="K19" i="65"/>
  <c r="L19" i="65" s="1"/>
  <c r="K25" i="65"/>
  <c r="L25" i="65" s="1"/>
  <c r="K40" i="65"/>
  <c r="L40" i="65" s="1"/>
  <c r="K60" i="65"/>
  <c r="L60" i="65" s="1"/>
  <c r="K80" i="65"/>
  <c r="L80" i="65" s="1"/>
  <c r="K93" i="65"/>
  <c r="L93" i="65" s="1"/>
  <c r="K115" i="65"/>
  <c r="L115" i="65" s="1"/>
  <c r="K128" i="65"/>
  <c r="L128" i="65" s="1"/>
  <c r="K148" i="65"/>
  <c r="L148" i="65" s="1"/>
  <c r="K21" i="27"/>
  <c r="L21" i="27" s="1"/>
  <c r="K23" i="27"/>
  <c r="L23" i="27" s="1"/>
  <c r="K26" i="27"/>
  <c r="L26" i="27" s="1"/>
  <c r="K28" i="27"/>
  <c r="L28" i="27" s="1"/>
  <c r="K30" i="27"/>
  <c r="L30" i="27" s="1"/>
  <c r="K33" i="27"/>
  <c r="L33" i="27" s="1"/>
  <c r="K35" i="27"/>
  <c r="L35" i="27" s="1"/>
  <c r="K37" i="27"/>
  <c r="L37" i="27" s="1"/>
  <c r="K39" i="27"/>
  <c r="L39" i="27" s="1"/>
  <c r="K42" i="27"/>
  <c r="L42" i="27" s="1"/>
  <c r="K44" i="27"/>
  <c r="L44" i="27" s="1"/>
  <c r="K47" i="27"/>
  <c r="L47" i="27" s="1"/>
  <c r="K49" i="27"/>
  <c r="L49" i="27" s="1"/>
  <c r="K51" i="27"/>
  <c r="L51" i="27" s="1"/>
  <c r="K53" i="27"/>
  <c r="L53" i="27" s="1"/>
  <c r="K55" i="27"/>
  <c r="L55" i="27" s="1"/>
  <c r="K57" i="27"/>
  <c r="L57" i="27" s="1"/>
  <c r="K60" i="27"/>
  <c r="L60" i="27" s="1"/>
  <c r="K62" i="27"/>
  <c r="L62" i="27" s="1"/>
  <c r="K74" i="27"/>
  <c r="L74" i="27" s="1"/>
  <c r="K76" i="27"/>
  <c r="L76" i="27" s="1"/>
  <c r="K79" i="27"/>
  <c r="L79" i="27" s="1"/>
  <c r="K81" i="27"/>
  <c r="L81" i="27" s="1"/>
  <c r="K83" i="27"/>
  <c r="L83" i="27" s="1"/>
  <c r="K86" i="27"/>
  <c r="L86" i="27" s="1"/>
  <c r="K88" i="27"/>
  <c r="L88" i="27" s="1"/>
  <c r="K90" i="27"/>
  <c r="L90" i="27" s="1"/>
  <c r="K93" i="27"/>
  <c r="L93" i="27" s="1"/>
  <c r="K95" i="27"/>
  <c r="L95" i="27" s="1"/>
  <c r="K97" i="27"/>
  <c r="L97" i="27" s="1"/>
  <c r="K99" i="27"/>
  <c r="L99" i="27" s="1"/>
  <c r="K101" i="27"/>
  <c r="L101" i="27" s="1"/>
  <c r="K103" i="27"/>
  <c r="L103" i="27" s="1"/>
  <c r="K105" i="27"/>
  <c r="L105" i="27" s="1"/>
  <c r="K107" i="27"/>
  <c r="L107" i="27" s="1"/>
  <c r="K75" i="50"/>
  <c r="L75" i="50" s="1"/>
  <c r="K78" i="50"/>
  <c r="L78" i="50" s="1"/>
  <c r="K83" i="50"/>
  <c r="L83" i="50" s="1"/>
  <c r="K14" i="106"/>
  <c r="L14" i="106" s="1"/>
  <c r="K29" i="106"/>
  <c r="L29" i="106" s="1"/>
  <c r="K47" i="65"/>
  <c r="L47" i="65" s="1"/>
  <c r="K62" i="65"/>
  <c r="L62" i="65" s="1"/>
  <c r="K82" i="65"/>
  <c r="L82" i="65" s="1"/>
  <c r="K95" i="65"/>
  <c r="L95" i="65" s="1"/>
  <c r="K102" i="65"/>
  <c r="L102" i="65" s="1"/>
  <c r="K117" i="65"/>
  <c r="L117" i="65" s="1"/>
  <c r="K150" i="65"/>
  <c r="L150" i="65" s="1"/>
  <c r="K91" i="50"/>
  <c r="L91" i="50" s="1"/>
  <c r="K89" i="50"/>
  <c r="L89" i="50" s="1"/>
  <c r="K86" i="50"/>
  <c r="L86" i="50" s="1"/>
  <c r="K84" i="50"/>
  <c r="L84" i="50" s="1"/>
  <c r="K82" i="50"/>
  <c r="L82" i="50" s="1"/>
  <c r="K80" i="50"/>
  <c r="L80" i="50" s="1"/>
  <c r="K77" i="50"/>
  <c r="L77" i="50" s="1"/>
  <c r="K81" i="50"/>
  <c r="L81" i="50" s="1"/>
  <c r="K90" i="50"/>
  <c r="L90" i="50" s="1"/>
  <c r="K25" i="106"/>
  <c r="L25" i="106" s="1"/>
  <c r="K65" i="27"/>
  <c r="L65" i="27" s="1"/>
  <c r="K67" i="27"/>
  <c r="L67" i="27" s="1"/>
  <c r="K70" i="27"/>
  <c r="L70" i="27" s="1"/>
  <c r="K14" i="50"/>
  <c r="L14" i="50" s="1"/>
  <c r="K16" i="50"/>
  <c r="L16" i="50" s="1"/>
  <c r="K18" i="50"/>
  <c r="L18" i="50" s="1"/>
  <c r="K20" i="50"/>
  <c r="L20" i="50" s="1"/>
  <c r="K22" i="50"/>
  <c r="L22" i="50" s="1"/>
  <c r="K24" i="50"/>
  <c r="L24" i="50" s="1"/>
  <c r="K26" i="50"/>
  <c r="L26" i="50" s="1"/>
  <c r="K28" i="50"/>
  <c r="L28" i="50" s="1"/>
  <c r="K30" i="50"/>
  <c r="L30" i="50" s="1"/>
  <c r="K32" i="50"/>
  <c r="L32" i="50" s="1"/>
  <c r="K34" i="50"/>
  <c r="L34" i="50" s="1"/>
  <c r="K36" i="50"/>
  <c r="L36" i="50" s="1"/>
  <c r="K38" i="50"/>
  <c r="L38" i="50" s="1"/>
  <c r="K40" i="50"/>
  <c r="L40" i="50" s="1"/>
  <c r="K43" i="50"/>
  <c r="L43" i="50" s="1"/>
  <c r="K45" i="50"/>
  <c r="L45" i="50" s="1"/>
  <c r="K47" i="50"/>
  <c r="L47" i="50" s="1"/>
  <c r="K49" i="50"/>
  <c r="L49" i="50" s="1"/>
  <c r="K52" i="50"/>
  <c r="L52" i="50" s="1"/>
  <c r="K54" i="50"/>
  <c r="L54" i="50" s="1"/>
  <c r="K56" i="50"/>
  <c r="L56" i="50" s="1"/>
  <c r="K58" i="50"/>
  <c r="L58" i="50" s="1"/>
  <c r="K60" i="50"/>
  <c r="L60" i="50" s="1"/>
  <c r="K62" i="50"/>
  <c r="L62" i="50" s="1"/>
  <c r="K64" i="50"/>
  <c r="L64" i="50" s="1"/>
  <c r="K67" i="50"/>
  <c r="L67" i="50" s="1"/>
  <c r="K69" i="50"/>
  <c r="L69" i="50" s="1"/>
  <c r="K71" i="50"/>
  <c r="L71" i="50" s="1"/>
  <c r="K73" i="50"/>
  <c r="L73" i="50" s="1"/>
  <c r="K51" i="92"/>
  <c r="L51" i="92" s="1"/>
  <c r="K49" i="92"/>
  <c r="L49" i="92" s="1"/>
  <c r="K47" i="92"/>
  <c r="L47" i="92" s="1"/>
  <c r="K38" i="92"/>
  <c r="L38" i="92" s="1"/>
  <c r="K36" i="92"/>
  <c r="L36" i="92" s="1"/>
  <c r="K27" i="92"/>
  <c r="L27" i="92" s="1"/>
  <c r="K25" i="92"/>
  <c r="L25" i="92" s="1"/>
  <c r="K23" i="92"/>
  <c r="L23" i="92" s="1"/>
  <c r="K44" i="92"/>
  <c r="L44" i="92" s="1"/>
  <c r="K42" i="92"/>
  <c r="L42" i="92" s="1"/>
  <c r="K33" i="92"/>
  <c r="L33" i="92" s="1"/>
  <c r="K31" i="92"/>
  <c r="L31" i="92" s="1"/>
  <c r="K29" i="92"/>
  <c r="L29" i="92" s="1"/>
  <c r="K20" i="92"/>
  <c r="L20" i="92" s="1"/>
  <c r="K18" i="92"/>
  <c r="L18" i="92" s="1"/>
  <c r="K13" i="92"/>
  <c r="L13" i="92" s="1"/>
  <c r="K50" i="92"/>
  <c r="L50" i="92" s="1"/>
  <c r="K48" i="92"/>
  <c r="L48" i="92" s="1"/>
  <c r="K39" i="92"/>
  <c r="L39" i="92" s="1"/>
  <c r="K37" i="92"/>
  <c r="L37" i="92" s="1"/>
  <c r="K26" i="92"/>
  <c r="L26" i="92" s="1"/>
  <c r="K24" i="92"/>
  <c r="L24" i="92" s="1"/>
  <c r="K15" i="92"/>
  <c r="L15" i="92" s="1"/>
  <c r="K17" i="92"/>
  <c r="L17" i="92" s="1"/>
  <c r="K30" i="92"/>
  <c r="L30" i="92" s="1"/>
  <c r="K43" i="92"/>
  <c r="L43" i="92" s="1"/>
  <c r="K16" i="106"/>
  <c r="L16" i="106" s="1"/>
  <c r="K14" i="65"/>
  <c r="L14" i="65" s="1"/>
  <c r="K21" i="65"/>
  <c r="L21" i="65" s="1"/>
  <c r="K36" i="65"/>
  <c r="L36" i="65" s="1"/>
  <c r="K49" i="65"/>
  <c r="L49" i="65" s="1"/>
  <c r="K69" i="65"/>
  <c r="L69" i="65" s="1"/>
  <c r="K84" i="65"/>
  <c r="L84" i="65" s="1"/>
  <c r="K104" i="65"/>
  <c r="L104" i="65" s="1"/>
  <c r="K137" i="65"/>
  <c r="L137" i="65" s="1"/>
  <c r="K14" i="76"/>
  <c r="L14" i="76" s="1"/>
  <c r="K16" i="76"/>
  <c r="L16" i="76" s="1"/>
  <c r="K19" i="76"/>
  <c r="L19" i="76" s="1"/>
  <c r="K21" i="76"/>
  <c r="L21" i="76" s="1"/>
  <c r="K23" i="76"/>
  <c r="L23" i="76" s="1"/>
  <c r="K26" i="76"/>
  <c r="L26" i="76" s="1"/>
  <c r="K29" i="76"/>
  <c r="L29" i="76" s="1"/>
  <c r="K31" i="76"/>
  <c r="L31" i="76" s="1"/>
  <c r="K33" i="76"/>
  <c r="L33" i="76" s="1"/>
  <c r="K35" i="76"/>
  <c r="L35" i="76" s="1"/>
  <c r="K37" i="76"/>
  <c r="L37" i="76" s="1"/>
  <c r="K39" i="76"/>
  <c r="L39" i="76" s="1"/>
  <c r="K14" i="108"/>
  <c r="L14" i="108" s="1"/>
  <c r="K16" i="108"/>
  <c r="L16" i="108" s="1"/>
  <c r="K18" i="108"/>
  <c r="L18" i="108" s="1"/>
  <c r="K13" i="104"/>
  <c r="L13" i="104" s="1"/>
  <c r="K15" i="104"/>
  <c r="L15" i="104" s="1"/>
  <c r="K17" i="104"/>
  <c r="L17" i="104" s="1"/>
  <c r="K28" i="104"/>
  <c r="L28" i="104" s="1"/>
  <c r="K30" i="104"/>
  <c r="L30" i="104" s="1"/>
  <c r="K39" i="104"/>
  <c r="L39" i="104" s="1"/>
  <c r="K41" i="104"/>
  <c r="L41" i="104" s="1"/>
  <c r="K20" i="105"/>
  <c r="L20" i="105" s="1"/>
  <c r="K22" i="105"/>
  <c r="L22" i="105" s="1"/>
  <c r="K24" i="105"/>
  <c r="L24" i="105" s="1"/>
  <c r="K29" i="105"/>
  <c r="L29" i="105" s="1"/>
  <c r="K31" i="105"/>
  <c r="L31" i="105" s="1"/>
  <c r="K33" i="105"/>
  <c r="L33" i="105" s="1"/>
  <c r="K13" i="66"/>
  <c r="L13" i="66" s="1"/>
  <c r="K15" i="66"/>
  <c r="L15" i="66" s="1"/>
  <c r="K17" i="66"/>
  <c r="L17" i="66" s="1"/>
  <c r="K28" i="66"/>
  <c r="L28" i="66" s="1"/>
  <c r="K30" i="66"/>
  <c r="L30" i="66" s="1"/>
  <c r="K41" i="66"/>
  <c r="L41" i="66" s="1"/>
  <c r="K50" i="66"/>
  <c r="L50" i="66" s="1"/>
  <c r="K52" i="66"/>
  <c r="L52" i="66" s="1"/>
  <c r="K14" i="111"/>
  <c r="L14" i="111" s="1"/>
  <c r="K27" i="111"/>
  <c r="L27" i="111" s="1"/>
  <c r="K23" i="89"/>
  <c r="L23" i="89" s="1"/>
  <c r="K21" i="108"/>
  <c r="L21" i="108" s="1"/>
  <c r="K20" i="104"/>
  <c r="L20" i="104" s="1"/>
  <c r="K22" i="104"/>
  <c r="L22" i="104" s="1"/>
  <c r="K24" i="104"/>
  <c r="L24" i="104" s="1"/>
  <c r="K33" i="104"/>
  <c r="L33" i="104" s="1"/>
  <c r="K35" i="104"/>
  <c r="L35" i="104" s="1"/>
  <c r="K44" i="104"/>
  <c r="L44" i="104" s="1"/>
  <c r="K14" i="105"/>
  <c r="L14" i="105" s="1"/>
  <c r="K16" i="105"/>
  <c r="L16" i="105" s="1"/>
  <c r="K18" i="105"/>
  <c r="L18" i="105" s="1"/>
  <c r="K14" i="101"/>
  <c r="L14" i="101" s="1"/>
  <c r="K20" i="66"/>
  <c r="L20" i="66" s="1"/>
  <c r="K22" i="66"/>
  <c r="L22" i="66" s="1"/>
  <c r="K24" i="66"/>
  <c r="L24" i="66" s="1"/>
  <c r="K33" i="66"/>
  <c r="L33" i="66" s="1"/>
  <c r="K35" i="66"/>
  <c r="L35" i="66" s="1"/>
  <c r="K37" i="66"/>
  <c r="L37" i="66" s="1"/>
  <c r="K44" i="66"/>
  <c r="L44" i="66" s="1"/>
  <c r="K46" i="66"/>
  <c r="L46" i="66" s="1"/>
  <c r="K16" i="111"/>
  <c r="L16" i="111" s="1"/>
  <c r="K70" i="69"/>
  <c r="L70" i="69" s="1"/>
  <c r="K61" i="69"/>
  <c r="L61" i="69" s="1"/>
  <c r="K59" i="69"/>
  <c r="L59" i="69" s="1"/>
  <c r="K50" i="69"/>
  <c r="L50" i="69" s="1"/>
  <c r="K48" i="69"/>
  <c r="L48" i="69" s="1"/>
  <c r="K39" i="69"/>
  <c r="L39" i="69" s="1"/>
  <c r="K37" i="69"/>
  <c r="L37" i="69" s="1"/>
  <c r="K35" i="69"/>
  <c r="L35" i="69" s="1"/>
  <c r="K30" i="69"/>
  <c r="L30" i="69" s="1"/>
  <c r="K28" i="69"/>
  <c r="L28" i="69" s="1"/>
  <c r="K23" i="69"/>
  <c r="L23" i="69" s="1"/>
  <c r="K16" i="69"/>
  <c r="L16" i="69" s="1"/>
  <c r="K67" i="69"/>
  <c r="L67" i="69" s="1"/>
  <c r="K65" i="69"/>
  <c r="L65" i="69" s="1"/>
  <c r="K56" i="69"/>
  <c r="L56" i="69" s="1"/>
  <c r="K54" i="69"/>
  <c r="L54" i="69" s="1"/>
  <c r="K45" i="69"/>
  <c r="L45" i="69" s="1"/>
  <c r="K43" i="69"/>
  <c r="L43" i="69" s="1"/>
  <c r="K20" i="69"/>
  <c r="L20" i="69" s="1"/>
  <c r="K18" i="69"/>
  <c r="L18" i="69" s="1"/>
  <c r="K13" i="69"/>
  <c r="L13" i="69" s="1"/>
  <c r="K69" i="69"/>
  <c r="L69" i="69" s="1"/>
  <c r="K62" i="69"/>
  <c r="L62" i="69" s="1"/>
  <c r="K60" i="69"/>
  <c r="L60" i="69" s="1"/>
  <c r="K51" i="69"/>
  <c r="L51" i="69" s="1"/>
  <c r="K49" i="69"/>
  <c r="L49" i="69" s="1"/>
  <c r="K40" i="69"/>
  <c r="L40" i="69" s="1"/>
  <c r="K38" i="69"/>
  <c r="L38" i="69" s="1"/>
  <c r="K36" i="69"/>
  <c r="L36" i="69" s="1"/>
  <c r="K34" i="69"/>
  <c r="L34" i="69" s="1"/>
  <c r="K31" i="69"/>
  <c r="L31" i="69" s="1"/>
  <c r="K29" i="69"/>
  <c r="L29" i="69" s="1"/>
  <c r="K24" i="69"/>
  <c r="L24" i="69" s="1"/>
  <c r="K22" i="69"/>
  <c r="L22" i="69" s="1"/>
  <c r="K15" i="69"/>
  <c r="L15" i="69" s="1"/>
  <c r="K44" i="69"/>
  <c r="L44" i="69" s="1"/>
  <c r="K57" i="69"/>
  <c r="L57" i="69" s="1"/>
  <c r="K14" i="104"/>
  <c r="L14" i="104" s="1"/>
  <c r="K16" i="104"/>
  <c r="L16" i="104" s="1"/>
  <c r="K18" i="104"/>
  <c r="L18" i="104" s="1"/>
  <c r="K27" i="104"/>
  <c r="L27" i="104" s="1"/>
  <c r="K29" i="104"/>
  <c r="L29" i="104" s="1"/>
  <c r="K31" i="104"/>
  <c r="L31" i="104" s="1"/>
  <c r="K38" i="104"/>
  <c r="L38" i="104" s="1"/>
  <c r="K40" i="104"/>
  <c r="L40" i="104" s="1"/>
  <c r="K61" i="66"/>
  <c r="L61" i="66" s="1"/>
  <c r="K59" i="66"/>
  <c r="L59" i="66" s="1"/>
  <c r="K63" i="66"/>
  <c r="L63" i="66" s="1"/>
  <c r="K56" i="66"/>
  <c r="L56" i="66" s="1"/>
  <c r="K60" i="66"/>
  <c r="L60" i="66" s="1"/>
  <c r="K14" i="66"/>
  <c r="L14" i="66" s="1"/>
  <c r="K16" i="66"/>
  <c r="L16" i="66" s="1"/>
  <c r="K18" i="66"/>
  <c r="L18" i="66" s="1"/>
  <c r="K27" i="66"/>
  <c r="L27" i="66" s="1"/>
  <c r="K29" i="66"/>
  <c r="L29" i="66" s="1"/>
  <c r="K31" i="66"/>
  <c r="L31" i="66" s="1"/>
  <c r="K40" i="66"/>
  <c r="L40" i="66" s="1"/>
  <c r="K49" i="66"/>
  <c r="L49" i="66" s="1"/>
  <c r="K51" i="66"/>
  <c r="L51" i="66" s="1"/>
  <c r="K53" i="66"/>
  <c r="L53" i="66" s="1"/>
  <c r="K57" i="66"/>
  <c r="L57" i="66" s="1"/>
  <c r="K24" i="111"/>
  <c r="L24" i="111" s="1"/>
  <c r="K22" i="111"/>
  <c r="L22" i="111" s="1"/>
  <c r="K20" i="111"/>
  <c r="L20" i="111" s="1"/>
  <c r="K30" i="111"/>
  <c r="L30" i="111" s="1"/>
  <c r="K28" i="111"/>
  <c r="L28" i="111" s="1"/>
  <c r="K26" i="111"/>
  <c r="L26" i="111" s="1"/>
  <c r="K17" i="111"/>
  <c r="L17" i="111" s="1"/>
  <c r="K15" i="111"/>
  <c r="L15" i="111" s="1"/>
  <c r="K13" i="111"/>
  <c r="L13" i="111" s="1"/>
  <c r="K23" i="111"/>
  <c r="L23" i="111" s="1"/>
  <c r="K21" i="111"/>
  <c r="L21" i="111" s="1"/>
  <c r="K18" i="111"/>
  <c r="L18" i="111" s="1"/>
  <c r="K31" i="111"/>
  <c r="L31" i="111" s="1"/>
  <c r="K55" i="89"/>
  <c r="L55" i="89" s="1"/>
  <c r="K53" i="89"/>
  <c r="L53" i="89" s="1"/>
  <c r="K51" i="89"/>
  <c r="L51" i="89" s="1"/>
  <c r="K56" i="89"/>
  <c r="L56" i="89" s="1"/>
  <c r="K54" i="89"/>
  <c r="L54" i="89" s="1"/>
  <c r="K52" i="89"/>
  <c r="L52" i="89" s="1"/>
  <c r="K50" i="89"/>
  <c r="L50" i="89" s="1"/>
  <c r="K47" i="89"/>
  <c r="L47" i="89" s="1"/>
  <c r="K43" i="89"/>
  <c r="L43" i="89" s="1"/>
  <c r="K38" i="89"/>
  <c r="L38" i="89" s="1"/>
  <c r="K34" i="89"/>
  <c r="L34" i="89" s="1"/>
  <c r="K30" i="89"/>
  <c r="L30" i="89" s="1"/>
  <c r="K26" i="89"/>
  <c r="L26" i="89" s="1"/>
  <c r="K22" i="89"/>
  <c r="L22" i="89" s="1"/>
  <c r="K18" i="89"/>
  <c r="L18" i="89" s="1"/>
  <c r="K14" i="89"/>
  <c r="L14" i="89" s="1"/>
  <c r="K46" i="89"/>
  <c r="L46" i="89" s="1"/>
  <c r="K42" i="89"/>
  <c r="L42" i="89" s="1"/>
  <c r="K37" i="89"/>
  <c r="L37" i="89" s="1"/>
  <c r="K33" i="89"/>
  <c r="L33" i="89" s="1"/>
  <c r="K29" i="89"/>
  <c r="L29" i="89" s="1"/>
  <c r="K25" i="89"/>
  <c r="L25" i="89" s="1"/>
  <c r="K21" i="89"/>
  <c r="L21" i="89" s="1"/>
  <c r="K17" i="89"/>
  <c r="L17" i="89" s="1"/>
  <c r="K13" i="89"/>
  <c r="L13" i="89" s="1"/>
  <c r="K45" i="89"/>
  <c r="L45" i="89" s="1"/>
  <c r="K40" i="89"/>
  <c r="L40" i="89" s="1"/>
  <c r="K36" i="89"/>
  <c r="L36" i="89" s="1"/>
  <c r="K32" i="89"/>
  <c r="L32" i="89" s="1"/>
  <c r="K28" i="89"/>
  <c r="L28" i="89" s="1"/>
  <c r="K24" i="89"/>
  <c r="L24" i="89" s="1"/>
  <c r="K20" i="89"/>
  <c r="L20" i="89" s="1"/>
  <c r="K16" i="89"/>
  <c r="L16" i="89" s="1"/>
  <c r="K35" i="89"/>
  <c r="L35" i="89" s="1"/>
  <c r="K19" i="89"/>
  <c r="L19" i="89" s="1"/>
  <c r="K48" i="89"/>
  <c r="L48" i="89" s="1"/>
  <c r="K31" i="89"/>
  <c r="L31" i="89" s="1"/>
  <c r="K15" i="89"/>
  <c r="L15" i="89" s="1"/>
  <c r="K44" i="89"/>
  <c r="L44" i="89" s="1"/>
  <c r="K27" i="89"/>
  <c r="L27" i="89" s="1"/>
  <c r="K13" i="94"/>
  <c r="L13" i="94" s="1"/>
  <c r="K15" i="94"/>
  <c r="L15" i="94" s="1"/>
  <c r="K17" i="94"/>
  <c r="L17" i="94" s="1"/>
  <c r="K31" i="94"/>
  <c r="L31" i="94" s="1"/>
  <c r="K14" i="63"/>
  <c r="L14" i="63" s="1"/>
  <c r="K16" i="63"/>
  <c r="L16" i="63" s="1"/>
  <c r="K18" i="63"/>
  <c r="L18" i="63" s="1"/>
  <c r="K14" i="109"/>
  <c r="L14" i="109" s="1"/>
  <c r="K18" i="109"/>
  <c r="L18" i="109" s="1"/>
  <c r="K20" i="109"/>
  <c r="L20" i="109" s="1"/>
  <c r="K38" i="20"/>
  <c r="L38" i="20" s="1"/>
  <c r="K36" i="20"/>
  <c r="L36" i="20" s="1"/>
  <c r="K34" i="20"/>
  <c r="L34" i="20" s="1"/>
  <c r="K32" i="20"/>
  <c r="L32" i="20" s="1"/>
  <c r="K19" i="20"/>
  <c r="L19" i="20" s="1"/>
  <c r="K17" i="20"/>
  <c r="L17" i="20" s="1"/>
  <c r="K15" i="20"/>
  <c r="L15" i="20" s="1"/>
  <c r="K13" i="20"/>
  <c r="L13" i="20" s="1"/>
  <c r="K46" i="20"/>
  <c r="L46" i="20" s="1"/>
  <c r="K44" i="20"/>
  <c r="L44" i="20" s="1"/>
  <c r="K42" i="20"/>
  <c r="L42" i="20" s="1"/>
  <c r="K40" i="20"/>
  <c r="L40" i="20" s="1"/>
  <c r="K29" i="20"/>
  <c r="L29" i="20" s="1"/>
  <c r="K27" i="20"/>
  <c r="L27" i="20" s="1"/>
  <c r="K25" i="20"/>
  <c r="L25" i="20" s="1"/>
  <c r="K37" i="20"/>
  <c r="L37" i="20" s="1"/>
  <c r="K35" i="20"/>
  <c r="L35" i="20" s="1"/>
  <c r="K33" i="20"/>
  <c r="L33" i="20" s="1"/>
  <c r="K31" i="20"/>
  <c r="L31" i="20" s="1"/>
  <c r="K20" i="20"/>
  <c r="L20" i="20" s="1"/>
  <c r="K18" i="20"/>
  <c r="L18" i="20" s="1"/>
  <c r="K16" i="20"/>
  <c r="L16" i="20" s="1"/>
  <c r="K14" i="20"/>
  <c r="L14" i="20" s="1"/>
  <c r="K45" i="20"/>
  <c r="L45" i="20" s="1"/>
  <c r="K23" i="20"/>
  <c r="L23" i="20" s="1"/>
  <c r="K43" i="20"/>
  <c r="L43" i="20" s="1"/>
  <c r="K28" i="20"/>
  <c r="L28" i="20" s="1"/>
  <c r="K22" i="20"/>
  <c r="L22" i="20" s="1"/>
  <c r="K41" i="20"/>
  <c r="L41" i="20" s="1"/>
  <c r="K26" i="20"/>
  <c r="L26" i="20" s="1"/>
  <c r="K24" i="20"/>
  <c r="L24" i="20" s="1"/>
  <c r="K47" i="20"/>
  <c r="L47" i="20" s="1"/>
  <c r="K14" i="94"/>
  <c r="L14" i="94" s="1"/>
  <c r="K16" i="94"/>
  <c r="L16" i="94" s="1"/>
  <c r="K18" i="94"/>
  <c r="L18" i="94" s="1"/>
  <c r="K23" i="94"/>
  <c r="L23" i="94" s="1"/>
  <c r="K13" i="63"/>
  <c r="L13" i="63" s="1"/>
  <c r="K15" i="63"/>
  <c r="L15" i="63" s="1"/>
  <c r="K17" i="63"/>
  <c r="L17" i="63" s="1"/>
  <c r="K13" i="109"/>
  <c r="L13" i="109" s="1"/>
  <c r="K103" i="77"/>
  <c r="L103" i="77" s="1"/>
  <c r="K100" i="77"/>
  <c r="L100" i="77" s="1"/>
  <c r="K98" i="77"/>
  <c r="L98" i="77" s="1"/>
  <c r="K96" i="77"/>
  <c r="L96" i="77" s="1"/>
  <c r="K94" i="77"/>
  <c r="L94" i="77" s="1"/>
  <c r="K91" i="77"/>
  <c r="L91" i="77" s="1"/>
  <c r="K89" i="77"/>
  <c r="L89" i="77" s="1"/>
  <c r="K87" i="77"/>
  <c r="L87" i="77" s="1"/>
  <c r="K85" i="77"/>
  <c r="L85" i="77" s="1"/>
  <c r="K83" i="77"/>
  <c r="L83" i="77" s="1"/>
  <c r="K80" i="77"/>
  <c r="L80" i="77" s="1"/>
  <c r="K78" i="77"/>
  <c r="L78" i="77" s="1"/>
  <c r="K76" i="77"/>
  <c r="L76" i="77" s="1"/>
  <c r="K74" i="77"/>
  <c r="L74" i="77" s="1"/>
  <c r="K71" i="77"/>
  <c r="L71" i="77" s="1"/>
  <c r="K69" i="77"/>
  <c r="L69" i="77" s="1"/>
  <c r="K67" i="77"/>
  <c r="L67" i="77" s="1"/>
  <c r="K65" i="77"/>
  <c r="L65" i="77" s="1"/>
  <c r="K63" i="77"/>
  <c r="L63" i="77" s="1"/>
  <c r="K60" i="77"/>
  <c r="L60" i="77" s="1"/>
  <c r="K58" i="77"/>
  <c r="L58" i="77" s="1"/>
  <c r="K56" i="77"/>
  <c r="L56" i="77" s="1"/>
  <c r="K54" i="77"/>
  <c r="L54" i="77" s="1"/>
  <c r="K51" i="77"/>
  <c r="L51" i="77" s="1"/>
  <c r="K49" i="77"/>
  <c r="L49" i="77" s="1"/>
  <c r="K47" i="77"/>
  <c r="L47" i="77" s="1"/>
  <c r="K45" i="77"/>
  <c r="L45" i="77" s="1"/>
  <c r="K43" i="77"/>
  <c r="L43" i="77" s="1"/>
  <c r="K40" i="77"/>
  <c r="L40" i="77" s="1"/>
  <c r="K38" i="77"/>
  <c r="L38" i="77" s="1"/>
  <c r="K36" i="77"/>
  <c r="L36" i="77" s="1"/>
  <c r="K34" i="77"/>
  <c r="L34" i="77" s="1"/>
  <c r="K31" i="77"/>
  <c r="L31" i="77" s="1"/>
  <c r="K29" i="77"/>
  <c r="L29" i="77" s="1"/>
  <c r="K27" i="77"/>
  <c r="L27" i="77" s="1"/>
  <c r="K25" i="77"/>
  <c r="L25" i="77" s="1"/>
  <c r="K23" i="77"/>
  <c r="L23" i="77" s="1"/>
  <c r="K20" i="77"/>
  <c r="L20" i="77" s="1"/>
  <c r="K18" i="77"/>
  <c r="L18" i="77" s="1"/>
  <c r="K16" i="77"/>
  <c r="L16" i="77" s="1"/>
  <c r="K104" i="77"/>
  <c r="L104" i="77" s="1"/>
  <c r="K101" i="77"/>
  <c r="L101" i="77" s="1"/>
  <c r="K99" i="77"/>
  <c r="L99" i="77" s="1"/>
  <c r="K97" i="77"/>
  <c r="L97" i="77" s="1"/>
  <c r="K95" i="77"/>
  <c r="L95" i="77" s="1"/>
  <c r="K93" i="77"/>
  <c r="L93" i="77" s="1"/>
  <c r="K90" i="77"/>
  <c r="L90" i="77" s="1"/>
  <c r="K88" i="77"/>
  <c r="L88" i="77" s="1"/>
  <c r="K86" i="77"/>
  <c r="L86" i="77" s="1"/>
  <c r="K84" i="77"/>
  <c r="L84" i="77" s="1"/>
  <c r="K81" i="77"/>
  <c r="L81" i="77" s="1"/>
  <c r="K79" i="77"/>
  <c r="L79" i="77" s="1"/>
  <c r="K77" i="77"/>
  <c r="L77" i="77" s="1"/>
  <c r="K75" i="77"/>
  <c r="L75" i="77" s="1"/>
  <c r="K73" i="77"/>
  <c r="L73" i="77" s="1"/>
  <c r="K70" i="77"/>
  <c r="L70" i="77" s="1"/>
  <c r="K68" i="77"/>
  <c r="L68" i="77" s="1"/>
  <c r="K66" i="77"/>
  <c r="L66" i="77" s="1"/>
  <c r="K64" i="77"/>
  <c r="L64" i="77" s="1"/>
  <c r="K61" i="77"/>
  <c r="L61" i="77" s="1"/>
  <c r="K59" i="77"/>
  <c r="L59" i="77" s="1"/>
  <c r="K57" i="77"/>
  <c r="L57" i="77" s="1"/>
  <c r="K55" i="77"/>
  <c r="L55" i="77" s="1"/>
  <c r="K53" i="77"/>
  <c r="L53" i="77" s="1"/>
  <c r="K50" i="77"/>
  <c r="L50" i="77" s="1"/>
  <c r="K48" i="77"/>
  <c r="L48" i="77" s="1"/>
  <c r="K46" i="77"/>
  <c r="L46" i="77" s="1"/>
  <c r="K44" i="77"/>
  <c r="L44" i="77" s="1"/>
  <c r="K41" i="77"/>
  <c r="L41" i="77" s="1"/>
  <c r="K39" i="77"/>
  <c r="L39" i="77" s="1"/>
  <c r="K37" i="77"/>
  <c r="L37" i="77" s="1"/>
  <c r="K35" i="77"/>
  <c r="L35" i="77" s="1"/>
  <c r="K33" i="77"/>
  <c r="L33" i="77" s="1"/>
  <c r="K30" i="77"/>
  <c r="L30" i="77" s="1"/>
  <c r="K28" i="77"/>
  <c r="L28" i="77" s="1"/>
  <c r="K26" i="77"/>
  <c r="L26" i="77" s="1"/>
  <c r="K15" i="77"/>
  <c r="L15" i="77" s="1"/>
  <c r="K19" i="77"/>
  <c r="L19" i="77" s="1"/>
  <c r="K24" i="77"/>
  <c r="L24" i="77" s="1"/>
  <c r="K33" i="18"/>
  <c r="L33" i="18" s="1"/>
  <c r="K51" i="18"/>
  <c r="L51" i="18" s="1"/>
  <c r="K55" i="18"/>
  <c r="L55" i="18" s="1"/>
  <c r="K59" i="18"/>
  <c r="L59" i="18" s="1"/>
  <c r="K14" i="62"/>
  <c r="L14" i="62" s="1"/>
  <c r="K16" i="62"/>
  <c r="L16" i="62" s="1"/>
  <c r="K20" i="62"/>
  <c r="L20" i="62" s="1"/>
  <c r="K46" i="18"/>
  <c r="L46" i="18" s="1"/>
  <c r="K44" i="18"/>
  <c r="L44" i="18" s="1"/>
  <c r="K42" i="18"/>
  <c r="L42" i="18" s="1"/>
  <c r="K40" i="18"/>
  <c r="L40" i="18" s="1"/>
  <c r="K38" i="18"/>
  <c r="L38" i="18" s="1"/>
  <c r="K36" i="18"/>
  <c r="L36" i="18" s="1"/>
  <c r="K34" i="18"/>
  <c r="L34" i="18" s="1"/>
  <c r="K32" i="18"/>
  <c r="L32" i="18" s="1"/>
  <c r="K45" i="18"/>
  <c r="L45" i="18" s="1"/>
  <c r="K43" i="18"/>
  <c r="L43" i="18" s="1"/>
  <c r="K41" i="18"/>
  <c r="L41" i="18" s="1"/>
  <c r="K39" i="18"/>
  <c r="L39" i="18" s="1"/>
  <c r="K37" i="18"/>
  <c r="L37" i="18" s="1"/>
  <c r="K14" i="18"/>
  <c r="L14" i="18" s="1"/>
  <c r="K16" i="18"/>
  <c r="L16" i="18" s="1"/>
  <c r="K18" i="18"/>
  <c r="L18" i="18" s="1"/>
  <c r="K20" i="18"/>
  <c r="L20" i="18" s="1"/>
  <c r="K22" i="18"/>
  <c r="L22" i="18" s="1"/>
  <c r="K24" i="18"/>
  <c r="L24" i="18" s="1"/>
  <c r="K26" i="18"/>
  <c r="L26" i="18" s="1"/>
  <c r="K28" i="18"/>
  <c r="L28" i="18" s="1"/>
  <c r="K31" i="18"/>
  <c r="L31" i="18" s="1"/>
  <c r="K48" i="18"/>
  <c r="L48" i="18" s="1"/>
  <c r="K52" i="18"/>
  <c r="L52" i="18" s="1"/>
  <c r="K56" i="18"/>
  <c r="L56" i="18" s="1"/>
  <c r="K60" i="18"/>
  <c r="L60" i="18" s="1"/>
  <c r="K49" i="18"/>
  <c r="L49" i="18" s="1"/>
  <c r="K53" i="18"/>
  <c r="L53" i="18" s="1"/>
  <c r="K57" i="18"/>
  <c r="L57" i="18" s="1"/>
  <c r="K61" i="18"/>
  <c r="L61" i="18" s="1"/>
  <c r="K31" i="60"/>
  <c r="L31" i="60" s="1"/>
  <c r="K29" i="60"/>
  <c r="L29" i="60" s="1"/>
  <c r="K27" i="60"/>
  <c r="L27" i="60" s="1"/>
  <c r="K25" i="60"/>
  <c r="L25" i="60" s="1"/>
  <c r="K22" i="60"/>
  <c r="L22" i="60" s="1"/>
  <c r="K20" i="60"/>
  <c r="L20" i="60" s="1"/>
  <c r="K18" i="60"/>
  <c r="L18" i="60" s="1"/>
  <c r="K16" i="60"/>
  <c r="L16" i="60" s="1"/>
  <c r="K14" i="60"/>
  <c r="L14" i="60" s="1"/>
  <c r="K30" i="60"/>
  <c r="L30" i="60" s="1"/>
  <c r="K28" i="60"/>
  <c r="L28" i="60" s="1"/>
  <c r="K26" i="60"/>
  <c r="L26" i="60" s="1"/>
  <c r="K24" i="60"/>
  <c r="L24" i="60" s="1"/>
  <c r="K21" i="60"/>
  <c r="L21" i="60" s="1"/>
  <c r="K19" i="60"/>
  <c r="L19" i="60" s="1"/>
  <c r="K17" i="60"/>
  <c r="L17" i="60" s="1"/>
  <c r="K15" i="60"/>
  <c r="L15" i="60" s="1"/>
  <c r="K13" i="60"/>
  <c r="L13" i="60" s="1"/>
  <c r="K14" i="110"/>
  <c r="L14" i="110" s="1"/>
  <c r="K16" i="110"/>
  <c r="L16" i="110" s="1"/>
  <c r="K18" i="110"/>
  <c r="L18" i="110" s="1"/>
  <c r="K20" i="110"/>
  <c r="L20" i="110" s="1"/>
  <c r="K22" i="110"/>
  <c r="L22" i="110" s="1"/>
  <c r="K14" i="80"/>
  <c r="L14" i="80" s="1"/>
  <c r="K16" i="80"/>
  <c r="L16" i="80" s="1"/>
  <c r="K18" i="80"/>
  <c r="L18" i="80" s="1"/>
  <c r="K20" i="80"/>
  <c r="L20" i="80" s="1"/>
  <c r="K23" i="80"/>
  <c r="L23" i="80" s="1"/>
  <c r="K25" i="80"/>
  <c r="L25" i="80" s="1"/>
  <c r="K27" i="80"/>
  <c r="L27" i="80" s="1"/>
  <c r="K29" i="80"/>
  <c r="L29" i="80" s="1"/>
  <c r="K32" i="80"/>
  <c r="L32" i="80" s="1"/>
  <c r="K34" i="80"/>
  <c r="L34" i="80" s="1"/>
  <c r="K36" i="80"/>
  <c r="L36" i="80" s="1"/>
  <c r="K13" i="110"/>
  <c r="L13" i="110" s="1"/>
  <c r="K15" i="110"/>
  <c r="L15" i="110" s="1"/>
  <c r="K17" i="110"/>
  <c r="L17" i="110" s="1"/>
  <c r="K19" i="110"/>
  <c r="L19" i="1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</author>
  </authors>
  <commentList>
    <comment ref="G1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Введите курс ДОЛЛАРА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0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Введите курс ЕВРО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0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Введите ВАШУ скидку</t>
        </r>
      </text>
    </comment>
  </commentList>
</comments>
</file>

<file path=xl/sharedStrings.xml><?xml version="1.0" encoding="utf-8"?>
<sst xmlns="http://schemas.openxmlformats.org/spreadsheetml/2006/main" count="4415" uniqueCount="1248">
  <si>
    <t>Кондиционер настенный</t>
  </si>
  <si>
    <t>Кол-во</t>
  </si>
  <si>
    <t>Наименование</t>
  </si>
  <si>
    <t>Модель</t>
  </si>
  <si>
    <t>Евро</t>
  </si>
  <si>
    <t>Итого Рубли</t>
  </si>
  <si>
    <t>ЕВРО</t>
  </si>
  <si>
    <t>РУБЛИ</t>
  </si>
  <si>
    <t>ДОЛЛАР</t>
  </si>
  <si>
    <t>Холод</t>
  </si>
  <si>
    <t>Тепло</t>
  </si>
  <si>
    <t>Марка</t>
  </si>
  <si>
    <t>Серия</t>
  </si>
  <si>
    <t>Кондиционер кассетный</t>
  </si>
  <si>
    <t xml:space="preserve">Серия </t>
  </si>
  <si>
    <t>Скидка</t>
  </si>
  <si>
    <t>Доллар</t>
  </si>
  <si>
    <t>Кондиционер потолочный</t>
  </si>
  <si>
    <t>Кондиционер канальный</t>
  </si>
  <si>
    <t xml:space="preserve"> </t>
  </si>
  <si>
    <t>Кассетный</t>
  </si>
  <si>
    <t>Канальный</t>
  </si>
  <si>
    <t>Прямоугольный шумоглушитель</t>
  </si>
  <si>
    <t>Фильтр кассетный</t>
  </si>
  <si>
    <t>Фильтр карманный</t>
  </si>
  <si>
    <t>DIVT</t>
  </si>
  <si>
    <t>Серия FP</t>
  </si>
  <si>
    <t>Серия FPB</t>
  </si>
  <si>
    <t>Серия FK</t>
  </si>
  <si>
    <t>Серия FKB</t>
  </si>
  <si>
    <t>Серия NP</t>
  </si>
  <si>
    <t>Серия NS</t>
  </si>
  <si>
    <t>Шумоглушители</t>
  </si>
  <si>
    <t>NS 500*250/1000</t>
  </si>
  <si>
    <t>NS 500*300/1000</t>
  </si>
  <si>
    <t>NS 600*300/1000</t>
  </si>
  <si>
    <t>NS 600*350/1000</t>
  </si>
  <si>
    <t>NS 700*400/1000</t>
  </si>
  <si>
    <t>NS 800*500/1000</t>
  </si>
  <si>
    <t>NS 1000*500/1000</t>
  </si>
  <si>
    <t>NP 500*250/1000</t>
  </si>
  <si>
    <t>NP 500*300/1000</t>
  </si>
  <si>
    <t>NP 600*300/1000</t>
  </si>
  <si>
    <t>NP 600*350/1000</t>
  </si>
  <si>
    <t>NP 700*400/1000</t>
  </si>
  <si>
    <t>NP 800*500/1000</t>
  </si>
  <si>
    <t>NP 1000*500/1000</t>
  </si>
  <si>
    <t>Фильтр-бокс кассетный</t>
  </si>
  <si>
    <t>Фильтр-бокс карманный</t>
  </si>
  <si>
    <t>Фильтрующие элементы</t>
  </si>
  <si>
    <t>FPB 600*350/520</t>
  </si>
  <si>
    <t>FPB 600*300/520</t>
  </si>
  <si>
    <t>FPB 500*300/520</t>
  </si>
  <si>
    <t>FPB 500*250/520</t>
  </si>
  <si>
    <t>FPB 400*200/520</t>
  </si>
  <si>
    <t>FK 400*200/100</t>
  </si>
  <si>
    <t>FK 500*250/100</t>
  </si>
  <si>
    <t>FK 500*300/100</t>
  </si>
  <si>
    <t>FK 600*300/100</t>
  </si>
  <si>
    <t>FK 600*350/100</t>
  </si>
  <si>
    <t>FK 700*400/100</t>
  </si>
  <si>
    <t>FK 800*500/100</t>
  </si>
  <si>
    <t>FK 1000*500/100</t>
  </si>
  <si>
    <t>FKB 400*200/250</t>
  </si>
  <si>
    <t>FKB 500*250/250</t>
  </si>
  <si>
    <t>FKB 500*300/250</t>
  </si>
  <si>
    <t>FKB 600*300/250</t>
  </si>
  <si>
    <t>FKB 600*350/250</t>
  </si>
  <si>
    <t>FKB 700*400/250</t>
  </si>
  <si>
    <t>FKB 800*500/250</t>
  </si>
  <si>
    <t>FKB 1000*500/250</t>
  </si>
  <si>
    <t>Хар-ки</t>
  </si>
  <si>
    <t>Розница</t>
  </si>
  <si>
    <t>Со скидкой</t>
  </si>
  <si>
    <t>Рубли</t>
  </si>
  <si>
    <t>Расходка</t>
  </si>
  <si>
    <t>Фреон</t>
  </si>
  <si>
    <t xml:space="preserve">Фреон </t>
  </si>
  <si>
    <t>Труба медная</t>
  </si>
  <si>
    <t xml:space="preserve">Кронштейн </t>
  </si>
  <si>
    <t>Кронштейн</t>
  </si>
  <si>
    <t>Изоком</t>
  </si>
  <si>
    <t>Дренажный насос</t>
  </si>
  <si>
    <t xml:space="preserve">Хладон </t>
  </si>
  <si>
    <t xml:space="preserve"> Энергофлекс</t>
  </si>
  <si>
    <t>Разное</t>
  </si>
  <si>
    <t>Дренаж гофрированный</t>
  </si>
  <si>
    <t>Настенный</t>
  </si>
  <si>
    <t>Расходные материалы</t>
  </si>
  <si>
    <t>ВЕНТИЛЯЦИЯ</t>
  </si>
  <si>
    <t>КОНДИЦИОНИРОВАНИЕ</t>
  </si>
  <si>
    <t>Шумоглушители DIVT</t>
  </si>
  <si>
    <r>
      <rPr>
        <b/>
        <sz val="12"/>
        <rFont val="Arial Cyr"/>
        <charset val="204"/>
      </rPr>
      <t xml:space="preserve">ВНИМАНИЕ! </t>
    </r>
    <r>
      <rPr>
        <sz val="10"/>
        <rFont val="Arial Cyr"/>
        <charset val="204"/>
      </rPr>
      <t>Для определения уровня цены, необходимо прописать курс ДОЛЛАРА и ЕВРО по курсу ЦБ, также заполните ячейку "скидка", размер скидки уточняйте у Вашего менеджера.</t>
    </r>
  </si>
  <si>
    <t xml:space="preserve">6/6 (2м) </t>
  </si>
  <si>
    <t xml:space="preserve">10/6 (2м) </t>
  </si>
  <si>
    <t xml:space="preserve">12/6 (2м)  </t>
  </si>
  <si>
    <t xml:space="preserve">15/6 (2м) </t>
  </si>
  <si>
    <t xml:space="preserve"> 18/6 (2м) </t>
  </si>
  <si>
    <t>В Исходный прайс</t>
  </si>
  <si>
    <t>315 мм</t>
  </si>
  <si>
    <t>Воздуховод гибкий алюминиевый (10м)</t>
  </si>
  <si>
    <t>254 мм</t>
  </si>
  <si>
    <t>203 мм</t>
  </si>
  <si>
    <t>160 мм</t>
  </si>
  <si>
    <t>127 мм</t>
  </si>
  <si>
    <t>102 мм</t>
  </si>
  <si>
    <t>Воздуховод гибкий изолированный (10м)</t>
  </si>
  <si>
    <t>Воздуховоды гибкие</t>
  </si>
  <si>
    <t>Лента уплотнительная</t>
  </si>
  <si>
    <t>20*5</t>
  </si>
  <si>
    <t>50*50</t>
  </si>
  <si>
    <t xml:space="preserve">Скотч монтажный алюминиевый </t>
  </si>
  <si>
    <t>Ленты изоляционные</t>
  </si>
  <si>
    <t>400 мм</t>
  </si>
  <si>
    <t>Хомут для воздуховодов с рез. Профилем</t>
  </si>
  <si>
    <t>355 мм</t>
  </si>
  <si>
    <t>250 мм</t>
  </si>
  <si>
    <t>200 мм</t>
  </si>
  <si>
    <t>125 мм</t>
  </si>
  <si>
    <t>100 мм</t>
  </si>
  <si>
    <t>Хомуты</t>
  </si>
  <si>
    <t>Лента перфорированная оцинкованная</t>
  </si>
  <si>
    <t>20*30</t>
  </si>
  <si>
    <t>Траверса монтажная</t>
  </si>
  <si>
    <t>М8 (2м)</t>
  </si>
  <si>
    <t>Шпилька резьбовая</t>
  </si>
  <si>
    <t>6*40</t>
  </si>
  <si>
    <t>Дюбель-гвоздь пластик</t>
  </si>
  <si>
    <t>Анкер - клин</t>
  </si>
  <si>
    <t>М8</t>
  </si>
  <si>
    <t>Анкер латунный (Цанга)</t>
  </si>
  <si>
    <t>4,2*16</t>
  </si>
  <si>
    <t>Болт оцинкованный</t>
  </si>
  <si>
    <t>Крепежный материал</t>
  </si>
  <si>
    <t>Расходные материалы вентиляция</t>
  </si>
  <si>
    <t>Гайка шестигранная, оцинкованная</t>
  </si>
  <si>
    <t>BV-3-20-4</t>
  </si>
  <si>
    <t>BV-3-20-6,3</t>
  </si>
  <si>
    <t>Скоба</t>
  </si>
  <si>
    <t>* Внимание!!!  ОВИКОМ оставляет за собой право вносить изменение в данный прайс без уведомления клиента!!!</t>
  </si>
  <si>
    <t>Доллар фиксир.</t>
  </si>
  <si>
    <t>Фильтры DIVT</t>
  </si>
  <si>
    <t>Диффузоры круглые для применения в вытяжных системах вентиляции</t>
  </si>
  <si>
    <t>Диффузор вытяжной белый металлический</t>
  </si>
  <si>
    <t>Диффузоры круглые для применения в приточных системах вентиляции</t>
  </si>
  <si>
    <t>Диффузор приточный белый металлический</t>
  </si>
  <si>
    <t>Диффузоры квадратные потолочные</t>
  </si>
  <si>
    <t>Диффузор квадратный белый</t>
  </si>
  <si>
    <t>300*300</t>
  </si>
  <si>
    <t>450*450</t>
  </si>
  <si>
    <t>600*600</t>
  </si>
  <si>
    <t xml:space="preserve">Клапан АЗД </t>
  </si>
  <si>
    <t>15*5</t>
  </si>
  <si>
    <t>16 мм (30 м)</t>
  </si>
  <si>
    <t>Дренаж капилярный</t>
  </si>
  <si>
    <t>PV 400*200</t>
  </si>
  <si>
    <t>PV 500*250</t>
  </si>
  <si>
    <t>PV 500*300</t>
  </si>
  <si>
    <t>PV 600*300</t>
  </si>
  <si>
    <t>PV 600*350</t>
  </si>
  <si>
    <t>PV 700*400</t>
  </si>
  <si>
    <t>PV 800*500</t>
  </si>
  <si>
    <t>PV 1000*500</t>
  </si>
  <si>
    <t xml:space="preserve">Гибкая вставка </t>
  </si>
  <si>
    <t xml:space="preserve">Гибкие вставки DIVT </t>
  </si>
  <si>
    <t>Узлы DIVT (воздухонагрев)</t>
  </si>
  <si>
    <t>Насосы Grundfos</t>
  </si>
  <si>
    <t>Серия ГК</t>
  </si>
  <si>
    <t>Круглый шумоглушитель</t>
  </si>
  <si>
    <t>ГК 160/900</t>
  </si>
  <si>
    <t>ГК 200/600</t>
  </si>
  <si>
    <t>ГК 200/900</t>
  </si>
  <si>
    <t>ГК 250/600</t>
  </si>
  <si>
    <t>ГК 250/900</t>
  </si>
  <si>
    <t>ГК 315/600</t>
  </si>
  <si>
    <t>ГК 315/900</t>
  </si>
  <si>
    <t>Саморез с прессшайбой сверло (кг)</t>
  </si>
  <si>
    <t>20*0,7</t>
  </si>
  <si>
    <t>Вентиляторы для круглых каналов</t>
  </si>
  <si>
    <t xml:space="preserve"> Исполнение №4 (с гибкии подводками и термоманометрами) </t>
  </si>
  <si>
    <t>Узлы регулирования воздухонагревателей приточных установок</t>
  </si>
  <si>
    <t>Термоманометры</t>
  </si>
  <si>
    <t>Гибкая подводка и термоманометры</t>
  </si>
  <si>
    <t>С-05 (18 м2)</t>
  </si>
  <si>
    <t>С-10 (9м2)</t>
  </si>
  <si>
    <t>Energolux</t>
  </si>
  <si>
    <t>ENERGOLUX</t>
  </si>
  <si>
    <t>Колонный</t>
  </si>
  <si>
    <t>Кондиционер колонного типа</t>
  </si>
  <si>
    <t>Кондиционеры ENERGOLUX</t>
  </si>
  <si>
    <t>Кондиционеры ENERGOLUX полупром</t>
  </si>
  <si>
    <t>SU 40-4,0 (24PI)</t>
  </si>
  <si>
    <t>SU 60-4,0 (24PI)</t>
  </si>
  <si>
    <t>SU 60-6,3 (24PI)</t>
  </si>
  <si>
    <t>SU 80-6,3 (24PI)</t>
  </si>
  <si>
    <t>200*200</t>
  </si>
  <si>
    <t>250*250</t>
  </si>
  <si>
    <t>350*350</t>
  </si>
  <si>
    <t>400*400</t>
  </si>
  <si>
    <t>500*500</t>
  </si>
  <si>
    <t>Наружный Блок</t>
  </si>
  <si>
    <t>Внутренний Блок настенный</t>
  </si>
  <si>
    <t>Внутренний Блок Канальный</t>
  </si>
  <si>
    <t>Аксессуары</t>
  </si>
  <si>
    <t>11,0 (2,67-11,2)</t>
  </si>
  <si>
    <t>Внутренний Блок Кассетный</t>
  </si>
  <si>
    <t>SAD07M1-AI</t>
  </si>
  <si>
    <t>SAD09M1-AI</t>
  </si>
  <si>
    <t>Кондиционеры ENERGOLUX MULTI</t>
  </si>
  <si>
    <t>Потолочный</t>
  </si>
  <si>
    <t>Гайка удлиненная, оцинкованная</t>
  </si>
  <si>
    <t>Крепление L-образный</t>
  </si>
  <si>
    <t>Саморез с прессшайбой острые (кг)</t>
  </si>
  <si>
    <t>Воздухораспределительные устройства</t>
  </si>
  <si>
    <t>Круг отрезной по металлу</t>
  </si>
  <si>
    <t>125*1,0</t>
  </si>
  <si>
    <t>CPI/CPE/CPIE-1FC0,55-HW</t>
  </si>
  <si>
    <t>CPI/CPE/CPIE-1FC0,75-HW</t>
  </si>
  <si>
    <t>CPI/CPE/CPIE-1FC1,5-HW</t>
  </si>
  <si>
    <t>CPI/CPE/CPIE-1FC2,2-HW</t>
  </si>
  <si>
    <t>Шкаф управления</t>
  </si>
  <si>
    <t>Шкаф управления Приточной/Вытяжной/Приточно-Вытяжной установки с водянным нагревателем</t>
  </si>
  <si>
    <t>Шкаф управления Приточной/Вытяжной/Приточно-Вытяжной установки с Роторным рекуператором</t>
  </si>
  <si>
    <t>Шкаф управления Приточной/Вытяжной/Приточно-Вытяжной установки с Пластинчатым рекуператором</t>
  </si>
  <si>
    <t>Шкаф управления Приточной/Вытяжной/Приточно-Вытяжной установки с Гликолевым рекуператором</t>
  </si>
  <si>
    <t>Шкаф управления Приточной/Вытяжной/Приточно-Вытяжной установки с Камерой смешивания (рециркуляция)</t>
  </si>
  <si>
    <t>Шкаф управления Приточной/Вытяжной/Приточно-Вытяжной установки с Увлажнением</t>
  </si>
  <si>
    <t>Шкаф управления Приточной/Вытяжной/Приточно-Вытяжной установки с Управлением по календарю</t>
  </si>
  <si>
    <t>CPI/CPE/CPIE-3FC0,75-HW</t>
  </si>
  <si>
    <t>CPI/CPE/CPIE-3FC1,5-HW</t>
  </si>
  <si>
    <t>CPI/CPE/CPIE-3FC2,2-HW</t>
  </si>
  <si>
    <t>CPI/CPE/CPIE-3FC4,0-HW</t>
  </si>
  <si>
    <t>CPI/CPE/CPIE-3FC5,5-HW</t>
  </si>
  <si>
    <t>CPI/CPE/CPIE-1FC0,55-R</t>
  </si>
  <si>
    <t>CPI/CPE/CPIE-1FC0,75-R</t>
  </si>
  <si>
    <t>CPI/CPE/CPIE-1FC1,5-R</t>
  </si>
  <si>
    <t>CPI/CPE/CPIE-1FC2,2-R</t>
  </si>
  <si>
    <t>CPI/CPE/CPIE-3FC0,75-R</t>
  </si>
  <si>
    <t>CPI/CPE/CPIE-3FC1,5-R</t>
  </si>
  <si>
    <t>CPI/CPE/CPIE-3FC2,2-R</t>
  </si>
  <si>
    <t>CPI/CPE/CPIE-3FC4,0-R</t>
  </si>
  <si>
    <t>CPI/CPE/CPIE-3FC5,5-R</t>
  </si>
  <si>
    <t>CPI/CPE/CPIE-1FC0,55-P</t>
  </si>
  <si>
    <t>CPI/CPE/CPIE-1FC0,75-P</t>
  </si>
  <si>
    <t>CPI/CPE/CPIE-1FC1,5-P</t>
  </si>
  <si>
    <t>CPI/CPE/CPIE-1FC2,2-P</t>
  </si>
  <si>
    <t>CPI/CPE/CPIE-3FC0,75-P</t>
  </si>
  <si>
    <t>CPI/CPE/CPIE-3FC1,5-P</t>
  </si>
  <si>
    <t>CPI/CPE/CPIE-3FC2,2-P</t>
  </si>
  <si>
    <t>CPI/CPE/CPIE-3FC4,0-P</t>
  </si>
  <si>
    <t>CPI/CPE/CPIE-3FC5,5-P</t>
  </si>
  <si>
    <t>CPI/CPE/CPIE-1FC0,55-G</t>
  </si>
  <si>
    <t>CPI/CPE/CPIE-1FC0,75-G</t>
  </si>
  <si>
    <t>CPI/CPE/CPIE-1FC1,5-G</t>
  </si>
  <si>
    <t>CPI/CPE/CPIE-1FC2,2-G</t>
  </si>
  <si>
    <t>CPI/CPE/CPIE-3FC0,75-G</t>
  </si>
  <si>
    <t>CPI/CPE/CPIE-3FC1,5-G</t>
  </si>
  <si>
    <t>CPI/CPE/CPIE-3FC2,2-G</t>
  </si>
  <si>
    <t>CPI/CPE/CPIE-3FC4,0-G</t>
  </si>
  <si>
    <t>CPI/CPE/CPIE-3FC5,5-G</t>
  </si>
  <si>
    <t>CPI/CPE/CPIE-1FC0,55-M</t>
  </si>
  <si>
    <t>CPI/CPE/CPIE-1FC0,75-M</t>
  </si>
  <si>
    <t>CPI/CPE/CPIE-1FC1,5-M</t>
  </si>
  <si>
    <t>CPI/CPE/CPIE-1FC2,2-M</t>
  </si>
  <si>
    <t>CPI/CPE/CPIE-3FC0,75-M</t>
  </si>
  <si>
    <t>CPI/CPE/CPIE-3FC1,5-M</t>
  </si>
  <si>
    <t>CPI/CPE/CPIE-3FC2,2-M</t>
  </si>
  <si>
    <t>CPI/CPE/CPIE-3FC4,0-M</t>
  </si>
  <si>
    <t>CPI/CPE/CPIE-3FC5,5-M</t>
  </si>
  <si>
    <t>CPI/CPE/CPIE-1FC0,55-W</t>
  </si>
  <si>
    <t>CPI/CPE/CPIE-1FC0,75-W</t>
  </si>
  <si>
    <t>CPI/CPE/CPIE-1FC1,5-W</t>
  </si>
  <si>
    <t>CPI/CPE/CPIE-1FC2,2-W</t>
  </si>
  <si>
    <t>CPI/CPE/CPIE-3FC0,75-W</t>
  </si>
  <si>
    <t>CPI/CPE/CPIE-3FC1,5-W</t>
  </si>
  <si>
    <t>CPI/CPE/CPIE-3FC2,2-W</t>
  </si>
  <si>
    <t>CPI/CPE/CPIE-3FC4,0-W</t>
  </si>
  <si>
    <t>CPI/CPE/CPIE-3FC5,5-W</t>
  </si>
  <si>
    <t>CPI/CPE/CPIE-1FC0,55-K</t>
  </si>
  <si>
    <t>CPI/CPE/CPIE-1FC0,75-K</t>
  </si>
  <si>
    <t>CPI/CPE/CPIE-1FC1,5-K</t>
  </si>
  <si>
    <t>CPI/CPE/CPIE-1FC2,2-K</t>
  </si>
  <si>
    <t>CPI/CPE/CPIE-3FC0,75-K</t>
  </si>
  <si>
    <t>CPI/CPE/CPIE-3FC1,5-K</t>
  </si>
  <si>
    <t>CPI/CPE/CPIE-3FC2,2-K</t>
  </si>
  <si>
    <t>CPI/CPE/CPIE-3FC4,0-K</t>
  </si>
  <si>
    <t>CPI/CPE/CPIE-3FC5,5-K</t>
  </si>
  <si>
    <t>Шкаф управления Приточной/Вытяжной/Приточно-Вытяжной установки с электрическим нагревателем</t>
  </si>
  <si>
    <t>CPI/CPE/CPIE-1FC0,55-HE</t>
  </si>
  <si>
    <t>CPI/CPE/CPIE-1FC0,75-HE</t>
  </si>
  <si>
    <t>CPI/CPE/CPIE-1FC1,5-HE</t>
  </si>
  <si>
    <t>CPI/CPE/CPIE-1FC2,2-HE</t>
  </si>
  <si>
    <t>CPI/CPE/CPIE-3FC0,75-HE</t>
  </si>
  <si>
    <t>CPI/CPE/CPIE-3FC1,5-HE</t>
  </si>
  <si>
    <t>CPI/CPE/CPIE-3FC2,2-HE</t>
  </si>
  <si>
    <t>CPI/CPE/CPIE-3FC4,0-HE</t>
  </si>
  <si>
    <t>CPI/CPE/CPIE-3FC5,5-HE</t>
  </si>
  <si>
    <t>Шкаф управления Приточной/Вытяжной/Приточно-Вытяжной установки с Фреоновым охлождением</t>
  </si>
  <si>
    <t>ГК 160/600</t>
  </si>
  <si>
    <t>Глухарь</t>
  </si>
  <si>
    <t>12*80</t>
  </si>
  <si>
    <t>Жироуловители сетчатые</t>
  </si>
  <si>
    <t>Жироуловители 3-х слойные</t>
  </si>
  <si>
    <t>1000*500</t>
  </si>
  <si>
    <t>Жироуловители 5-и слойные</t>
  </si>
  <si>
    <t xml:space="preserve">Жироуловитель сетчатый DIVT </t>
  </si>
  <si>
    <t>Ед. изм.</t>
  </si>
  <si>
    <t>шт</t>
  </si>
  <si>
    <t>бал.</t>
  </si>
  <si>
    <t>бух.</t>
  </si>
  <si>
    <t>пара</t>
  </si>
  <si>
    <t>кг</t>
  </si>
  <si>
    <t>Ед. Изм</t>
  </si>
  <si>
    <t>рул.</t>
  </si>
  <si>
    <t>Ед. изм</t>
  </si>
  <si>
    <t>Ед. Изм.</t>
  </si>
  <si>
    <t>Расходный материал                                        для монтажа Вентиляции</t>
  </si>
  <si>
    <t>Дополнительные функции</t>
  </si>
  <si>
    <t>Дополнительные вх/вых</t>
  </si>
  <si>
    <t>Модуль MR-0504-00-0</t>
  </si>
  <si>
    <t>Выставление графика Работы</t>
  </si>
  <si>
    <t>Модуль Eeprom-0128-01</t>
  </si>
  <si>
    <t>Щит управления DIVT</t>
  </si>
  <si>
    <t>ГК 125/600</t>
  </si>
  <si>
    <t>ГК 125/900</t>
  </si>
  <si>
    <t>М8*25 (10 шт-132 гр)</t>
  </si>
  <si>
    <t>М8 (10 шт - 44 гр)</t>
  </si>
  <si>
    <t>Энергофлекс в уп. 800 м</t>
  </si>
  <si>
    <t>Энергофлекс в уп. 640 м</t>
  </si>
  <si>
    <t>Энергофлекс в уп. 480 м</t>
  </si>
  <si>
    <t>Энергофлекс в уп. 452 м</t>
  </si>
  <si>
    <t>Энергофлекс в уп. 360 м</t>
  </si>
  <si>
    <t>СV 100</t>
  </si>
  <si>
    <t>СV 160</t>
  </si>
  <si>
    <t>СV 200</t>
  </si>
  <si>
    <t>СV 250</t>
  </si>
  <si>
    <t>СV 315</t>
  </si>
  <si>
    <t xml:space="preserve">    Настенные внутренние Блоки инверторные R410a, тепло/холод</t>
  </si>
  <si>
    <t xml:space="preserve">    Кассетные внутренние Блоки инверторные R410a, тепло/холод</t>
  </si>
  <si>
    <t xml:space="preserve">    Канальные внутренние Блоки инверторные R410a, тепло/холод</t>
  </si>
  <si>
    <t>Смесительный узел</t>
  </si>
  <si>
    <t>BADEN</t>
  </si>
  <si>
    <t>SAS07BD1-A/SAU07BD1-A</t>
  </si>
  <si>
    <t>SAS24BD1-A/SAU24BD1-A</t>
  </si>
  <si>
    <t>SAS28BD1-A/SAU28BD1-A</t>
  </si>
  <si>
    <t>SIW01A1</t>
  </si>
  <si>
    <t>1/4" (6,35*0,61)</t>
  </si>
  <si>
    <t>3/8" (9,52*0,65)</t>
  </si>
  <si>
    <t>Сифон для кондиционера</t>
  </si>
  <si>
    <t>G-34</t>
  </si>
  <si>
    <t>REX FABER</t>
  </si>
  <si>
    <t>Крепление Z-образный</t>
  </si>
  <si>
    <t>Крепление V-образный</t>
  </si>
  <si>
    <t>Круглые изделия из оц. стали DIVT</t>
  </si>
  <si>
    <t>Спирально-навивные Воздуховоды кроглого сечения</t>
  </si>
  <si>
    <t>Воздуховод спирально-навивной (0,5 мм)</t>
  </si>
  <si>
    <t>Воздуховод спирально-навивной (0,7 мм)</t>
  </si>
  <si>
    <t>Отводы круглого сечения</t>
  </si>
  <si>
    <t>Полуотводы круглого сечения</t>
  </si>
  <si>
    <t>Пенофол</t>
  </si>
  <si>
    <t>Кондиционеры FeRRUM</t>
  </si>
  <si>
    <t>FeRRUM</t>
  </si>
  <si>
    <t>Струбцина</t>
  </si>
  <si>
    <t>125 L-3000 мм</t>
  </si>
  <si>
    <t>160 L-3000 мм</t>
  </si>
  <si>
    <t>200 L-3000 мм</t>
  </si>
  <si>
    <t>250 L-3000 мм</t>
  </si>
  <si>
    <t>315 L-3000 мм</t>
  </si>
  <si>
    <t>355 L-3000 мм</t>
  </si>
  <si>
    <t>400 L-3000 мм</t>
  </si>
  <si>
    <t>450 L-3000 мм</t>
  </si>
  <si>
    <t>500 L-3000 мм</t>
  </si>
  <si>
    <t>560 L-3000 мм</t>
  </si>
  <si>
    <t>630 L-3000 мм</t>
  </si>
  <si>
    <t>710 L-3000 мм</t>
  </si>
  <si>
    <t>800 L-3000 мм</t>
  </si>
  <si>
    <t>1000 L-3000 мм</t>
  </si>
  <si>
    <t>1120 L-3000 мм</t>
  </si>
  <si>
    <t>по запросу</t>
  </si>
  <si>
    <t>Круглые изделия из оцинкованной стали</t>
  </si>
  <si>
    <t>Адаптер</t>
  </si>
  <si>
    <t>R-15/40</t>
  </si>
  <si>
    <t>Тройник Y образный</t>
  </si>
  <si>
    <t>R-16/16</t>
  </si>
  <si>
    <t>Гибкая подводка</t>
  </si>
  <si>
    <t>100 L-3000 мм</t>
  </si>
  <si>
    <t>SAM42M2-AI/5</t>
  </si>
  <si>
    <t>FP 400*200/350</t>
  </si>
  <si>
    <t>FP 500*250/350</t>
  </si>
  <si>
    <t>FP 500*300/350</t>
  </si>
  <si>
    <t>FP 600*300/350</t>
  </si>
  <si>
    <t>FP 600*350/350</t>
  </si>
  <si>
    <t>FP 700*400/350</t>
  </si>
  <si>
    <t>FP 800*500/350</t>
  </si>
  <si>
    <t>FP 1000*500/350</t>
  </si>
  <si>
    <t>FPB 700*400/520</t>
  </si>
  <si>
    <t>FPB 800*500/520</t>
  </si>
  <si>
    <t>FPB 1000*500/520</t>
  </si>
  <si>
    <r>
      <t xml:space="preserve">Управление  0-10 В. </t>
    </r>
    <r>
      <rPr>
        <b/>
        <sz val="16"/>
        <rFont val="Times New Roman"/>
        <family val="1"/>
        <charset val="204"/>
      </rPr>
      <t>Электропривод LUFBERG</t>
    </r>
  </si>
  <si>
    <t>Wi-Fi адаптер для кассет, канальных, потолочных блоков. Блоков SMART MULTI</t>
  </si>
  <si>
    <t>SAS12L4-A/SAU12L4-A</t>
  </si>
  <si>
    <t>SAS18L4-A/SAU18L4-A</t>
  </si>
  <si>
    <t>SAS24L4-A/SAU24L4-A</t>
  </si>
  <si>
    <t xml:space="preserve">Отвод из оцинкованной стали </t>
  </si>
  <si>
    <t>Полуотвод из оцинкованной стали</t>
  </si>
  <si>
    <t>G-35 MINI</t>
  </si>
  <si>
    <t>G-34/1 Y</t>
  </si>
  <si>
    <t>10*5</t>
  </si>
  <si>
    <t>SAS12B3-A/SAU12B3-A</t>
  </si>
  <si>
    <t>LAUSANNE</t>
  </si>
  <si>
    <t>FIS07F2/FOS07F2</t>
  </si>
  <si>
    <t>FIS09F2/FOS09F2</t>
  </si>
  <si>
    <t>FIS12F2/FOS12F2</t>
  </si>
  <si>
    <t>FIS18F2/FOS18F2</t>
  </si>
  <si>
    <t>FIS24F2/FOS24F2</t>
  </si>
  <si>
    <t>SAM14M3-GI/2</t>
  </si>
  <si>
    <t>SAM18M3-GI/2</t>
  </si>
  <si>
    <t>SAM24M3-GI/3</t>
  </si>
  <si>
    <t>SAM27M3-GI/4</t>
  </si>
  <si>
    <t>SAM36M3-GI/4</t>
  </si>
  <si>
    <t>SAM42M3-GI/5</t>
  </si>
  <si>
    <t>Кондиционеры ENERGOLUX BIG MULTI</t>
  </si>
  <si>
    <r>
      <t xml:space="preserve">Скотч монтажный </t>
    </r>
    <r>
      <rPr>
        <b/>
        <sz val="12"/>
        <color theme="1"/>
        <rFont val="Times New Roman"/>
        <family val="1"/>
        <charset val="204"/>
      </rPr>
      <t>армированный</t>
    </r>
  </si>
  <si>
    <t>4,2*13 (1000 шт =1,7 кг)</t>
  </si>
  <si>
    <t>4,2*16 (1000 шт = 1,8 кг)</t>
  </si>
  <si>
    <t>4,2*13 (1000 шт = 1,29 кг)</t>
  </si>
  <si>
    <t xml:space="preserve"> Однофазные 220-240В </t>
  </si>
  <si>
    <t xml:space="preserve">Преобразователь частоты </t>
  </si>
  <si>
    <t>220-240B</t>
  </si>
  <si>
    <t>1,50кВт,</t>
  </si>
  <si>
    <t>2.20кВт,</t>
  </si>
  <si>
    <t>Трехфахные 380-480 В</t>
  </si>
  <si>
    <t>1,50 кВт,</t>
  </si>
  <si>
    <t xml:space="preserve">2,20 кВт, </t>
  </si>
  <si>
    <t xml:space="preserve">4,0 кВт, </t>
  </si>
  <si>
    <t>IDS-Drive</t>
  </si>
  <si>
    <t>N751T2NK</t>
  </si>
  <si>
    <t xml:space="preserve">0,75кВт,  </t>
  </si>
  <si>
    <t>N152T2NK</t>
  </si>
  <si>
    <t>N222T2NK</t>
  </si>
  <si>
    <t>N152T4NK</t>
  </si>
  <si>
    <t>N222T4NK</t>
  </si>
  <si>
    <t>N402T4NK</t>
  </si>
  <si>
    <t>370-440B</t>
  </si>
  <si>
    <t>N552T4NK</t>
  </si>
  <si>
    <t xml:space="preserve">5,5 кВт, </t>
  </si>
  <si>
    <t>Лента для защиты изоляции</t>
  </si>
  <si>
    <t>AVIORA PROFFI</t>
  </si>
  <si>
    <t>75мм*50м</t>
  </si>
  <si>
    <t>СV 125</t>
  </si>
  <si>
    <t>СV 355</t>
  </si>
  <si>
    <t xml:space="preserve"> 1/2" (12,7*0,70)</t>
  </si>
  <si>
    <t>5/8" (15,88*0,70)</t>
  </si>
  <si>
    <t>3/4" (19,05*0,80)</t>
  </si>
  <si>
    <t>Трубка K-FLEX FRIGO (простая)</t>
  </si>
  <si>
    <t>Канальные Вентиляторы ENERGOLUX</t>
  </si>
  <si>
    <t>Серия FORCE</t>
  </si>
  <si>
    <t>BASEL 3</t>
  </si>
  <si>
    <t>SAC12C6-A/SAU12U6-A</t>
  </si>
  <si>
    <t>SAC18C6-A/SAU18U6-A</t>
  </si>
  <si>
    <t>SAC24C6-A/SAU24U6-A</t>
  </si>
  <si>
    <t>SAC36C6-A/SAU36U6-A</t>
  </si>
  <si>
    <t>SAC48C6-A/SAU48U6-A</t>
  </si>
  <si>
    <t>SAC60C6-A/SAU60U6-A</t>
  </si>
  <si>
    <t>SAD18D6-A/SAU18U6-A</t>
  </si>
  <si>
    <t>SAD24D6-A/SAU24U6-A</t>
  </si>
  <si>
    <t>SAD36D6-A/SAU36U6-A</t>
  </si>
  <si>
    <t>SAD48D6-A/SAU48U6-A</t>
  </si>
  <si>
    <t>SAD60D6-A/SAU60U6-A</t>
  </si>
  <si>
    <t>SAD48HD6-A/SAU48U6-A</t>
  </si>
  <si>
    <t>SAD60HD6-A/SAU60U6-A</t>
  </si>
  <si>
    <t>SACF18D6-A/SAU18U6-A</t>
  </si>
  <si>
    <t>SACF24D6-A/SAU24U6-A</t>
  </si>
  <si>
    <t>SACF36D6-A/SAU36U6-A</t>
  </si>
  <si>
    <t>SACF48D6-A/SAU48U6-A</t>
  </si>
  <si>
    <t>SACF60D6-A/SAU60U6-A</t>
  </si>
  <si>
    <t>SAP24P6-A/SAU24P6-A</t>
  </si>
  <si>
    <t>SAP48P6-A/SAU48P6-A</t>
  </si>
  <si>
    <t>SAP60P6-A/SAU60P6-A</t>
  </si>
  <si>
    <t>Wi Fi модуль для 6-й серии (кассетного и канального типа)</t>
  </si>
  <si>
    <t>Проводной пульт для 6-й серии (кассетного и канального типа)</t>
  </si>
  <si>
    <t>13,0 (2,96-13,1)</t>
  </si>
  <si>
    <t>SAS07M3-AI</t>
  </si>
  <si>
    <t>SAS09M3-AI</t>
  </si>
  <si>
    <t>SAS09M3-AIB</t>
  </si>
  <si>
    <t>SAS12M3-AIB</t>
  </si>
  <si>
    <t>SAS18M3-AIB</t>
  </si>
  <si>
    <t>SAC12M2-AI</t>
  </si>
  <si>
    <t>USB Wi-Fi адаптер для настенных Блоков SMART MULTI</t>
  </si>
  <si>
    <t>SIW03A1</t>
  </si>
  <si>
    <t xml:space="preserve">    Настенные внутренние Блоки ИНВЕРТОРНЫЕ R32a, тепло/холод</t>
  </si>
  <si>
    <t>Wi-Fi адаптер для кондиционеро 18-24 BTU</t>
  </si>
  <si>
    <t>SIW18.24G2</t>
  </si>
  <si>
    <t>SDC 100XL</t>
  </si>
  <si>
    <t>SDC 125XL</t>
  </si>
  <si>
    <t>SDC 160XL</t>
  </si>
  <si>
    <t>SDC 200XL</t>
  </si>
  <si>
    <t>SDC 250XL</t>
  </si>
  <si>
    <t>SDC 315XL</t>
  </si>
  <si>
    <t>Вентилятор канальный</t>
  </si>
  <si>
    <t xml:space="preserve">Труба медная </t>
  </si>
  <si>
    <t>PROF</t>
  </si>
  <si>
    <t>LUGANO PRO LINE</t>
  </si>
  <si>
    <t>SAS09DL2-AI/SAU09DL2-AI</t>
  </si>
  <si>
    <t>SAS12DL2-AI/SAU12DL2-AI</t>
  </si>
  <si>
    <t>SAS18DL2-AI/SAU18DL2-AI</t>
  </si>
  <si>
    <t>MURREN</t>
  </si>
  <si>
    <t>BERN LE FUL DC Inverter</t>
  </si>
  <si>
    <t>CHAMPERY</t>
  </si>
  <si>
    <t>SAS07CH1-AI/SAU07CH1-AI</t>
  </si>
  <si>
    <t>SAS09CH1-AI/SAU09CH1-AI</t>
  </si>
  <si>
    <t>SAS12CH1-AI/SAU12CH1-AI</t>
  </si>
  <si>
    <t>SAS18CH1-AI/SAU18CH1-AI</t>
  </si>
  <si>
    <t>SAS24CH1-AI/SAU24CH1-AI</t>
  </si>
  <si>
    <t>Серия FORCE INVERTER</t>
  </si>
  <si>
    <t>IFIS09F2C/IFOS09F2C</t>
  </si>
  <si>
    <t>IFIS12F2C/IFOS12F2C</t>
  </si>
  <si>
    <t>IFIS18F2C/IFOS18F2C</t>
  </si>
  <si>
    <t>IFIS24F2C/IFOS24F2C</t>
  </si>
  <si>
    <t>Метизы</t>
  </si>
  <si>
    <t>Пластмассовый распорный дюбель Чапай шипы-усы</t>
  </si>
  <si>
    <t>Дюбель-гвоздь SM-G гриб Tech-KREP</t>
  </si>
  <si>
    <t>Шуруп желтый цинк SG</t>
  </si>
  <si>
    <t>4,5*50</t>
  </si>
  <si>
    <t>Дренаж</t>
  </si>
  <si>
    <t>Труба металлопластиковая</t>
  </si>
  <si>
    <t>ф16</t>
  </si>
  <si>
    <t>ф20</t>
  </si>
  <si>
    <t>м</t>
  </si>
  <si>
    <t xml:space="preserve">R-22 (13,6 кг) </t>
  </si>
  <si>
    <t>R-410 (11,3 кг)</t>
  </si>
  <si>
    <t>R-32 (9,5 кг)</t>
  </si>
  <si>
    <t xml:space="preserve">SIW02A1 </t>
  </si>
  <si>
    <t>8*90</t>
  </si>
  <si>
    <t>20 мм (30 м)</t>
  </si>
  <si>
    <t>Частотные преобразователи IDS-Drive</t>
  </si>
  <si>
    <t xml:space="preserve">400*450.2, </t>
  </si>
  <si>
    <t>500*600.2,0</t>
  </si>
  <si>
    <t>500*600.2,5</t>
  </si>
  <si>
    <t>800*800.3,0</t>
  </si>
  <si>
    <t>420*500.2</t>
  </si>
  <si>
    <t>DRP02A15 (15л/ч)</t>
  </si>
  <si>
    <t>F15 (15л/ч)</t>
  </si>
  <si>
    <t xml:space="preserve">20*0,5 </t>
  </si>
  <si>
    <t>RF-ReGO</t>
  </si>
  <si>
    <t>G-33/П (прозрачный)</t>
  </si>
  <si>
    <t>Соединитель для Сифона</t>
  </si>
  <si>
    <t>D-16/16</t>
  </si>
  <si>
    <t>Манжет для Сифона</t>
  </si>
  <si>
    <t>R-50*16</t>
  </si>
  <si>
    <t>R-16/20*32</t>
  </si>
  <si>
    <t>Комплект демпферов "Прокладка"</t>
  </si>
  <si>
    <t>R-45</t>
  </si>
  <si>
    <t>Пенный очиститель кондиционеров</t>
  </si>
  <si>
    <t>REXFABER 650 мл</t>
  </si>
  <si>
    <t>RF-SuperCrystal (5л)</t>
  </si>
  <si>
    <t>RF-SuperCrystal (0,5л готовый раствор)</t>
  </si>
  <si>
    <t>Очиститель</t>
  </si>
  <si>
    <t>Дюбель DUOPOWER</t>
  </si>
  <si>
    <t>FISCHER</t>
  </si>
  <si>
    <t>6*30</t>
  </si>
  <si>
    <t>12*60</t>
  </si>
  <si>
    <t>Дюбель DRIVA металл со сверлом</t>
  </si>
  <si>
    <t>14*28</t>
  </si>
  <si>
    <t>Дюбель КРХ-R</t>
  </si>
  <si>
    <t>3*1,5</t>
  </si>
  <si>
    <t>4*1,5</t>
  </si>
  <si>
    <t>5*1,5</t>
  </si>
  <si>
    <t>4*2,5</t>
  </si>
  <si>
    <t>5*2,5</t>
  </si>
  <si>
    <t>SAS24M3-AI</t>
  </si>
  <si>
    <t xml:space="preserve">415*450 </t>
  </si>
  <si>
    <t>Труба медная Увеличенная стенка</t>
  </si>
  <si>
    <t>ST</t>
  </si>
  <si>
    <t>1/4" (6,35*0,76)</t>
  </si>
  <si>
    <t>3/8" (9,52*0,80)</t>
  </si>
  <si>
    <t xml:space="preserve"> 1/2" (12,7*0,80)</t>
  </si>
  <si>
    <t>5/8" (15,88*0,89)</t>
  </si>
  <si>
    <t>3/4" (19,05*0,89)</t>
  </si>
  <si>
    <t>Premier ON-OFF NEW2024</t>
  </si>
  <si>
    <t>LORIOT</t>
  </si>
  <si>
    <t>LAC-07TPR</t>
  </si>
  <si>
    <t>LAC-09TPR</t>
  </si>
  <si>
    <t>LAC-12TPR</t>
  </si>
  <si>
    <t>LAC-18TPR</t>
  </si>
  <si>
    <t>LAC-24TPR</t>
  </si>
  <si>
    <t>Фреон R410/ скоростей 7 / WI-FI Ready. Завод TCL</t>
  </si>
  <si>
    <t>Кондиционеры LORIOT</t>
  </si>
  <si>
    <t>N372T4NK</t>
  </si>
  <si>
    <t xml:space="preserve">3,7 кВт, </t>
  </si>
  <si>
    <t>Кабель</t>
  </si>
  <si>
    <t>Кабель-Канал RUVINIL</t>
  </si>
  <si>
    <t>Кабель-канал</t>
  </si>
  <si>
    <t>RUVINIL</t>
  </si>
  <si>
    <t>74*55</t>
  </si>
  <si>
    <t>74*55 L-2000</t>
  </si>
  <si>
    <t>Поворот для кабель-канала</t>
  </si>
  <si>
    <t>Переход соединительный для кабель-канала</t>
  </si>
  <si>
    <t>Ввод в стену прямой для кабель-канала</t>
  </si>
  <si>
    <t>Ввод в строение прямой для кабель-канала</t>
  </si>
  <si>
    <t>Скоба фиксирующая для кабель-канала</t>
  </si>
  <si>
    <t>Угол внешний для кабель-канала</t>
  </si>
  <si>
    <t>Угол внутренний для кабель-канала</t>
  </si>
  <si>
    <t>Заглушка для кабель-канала</t>
  </si>
  <si>
    <t>1/4" (6,35*0,60)</t>
  </si>
  <si>
    <t xml:space="preserve"> 1/2" (12,7*0,81)</t>
  </si>
  <si>
    <t>3/8" (9,52*0,81)</t>
  </si>
  <si>
    <t>5/8" (15,88*0,75)</t>
  </si>
  <si>
    <t>N222T4B</t>
  </si>
  <si>
    <t>6*9 (50 м)</t>
  </si>
  <si>
    <t>SWC08A1 
(KJR-120N(X4W)/BGEF)</t>
  </si>
  <si>
    <t>SIW09A1
(WF-60А1-С)</t>
  </si>
  <si>
    <t xml:space="preserve">38*40 </t>
  </si>
  <si>
    <t>BASEL 4</t>
  </si>
  <si>
    <t>SAS07B4-A/SAU07B4-A</t>
  </si>
  <si>
    <t>SAS09B4-A/SAU09B4-A</t>
  </si>
  <si>
    <t>SAS12B4-A/SAU12B4-A</t>
  </si>
  <si>
    <t>SAS18B4-A/SAU18B4-A</t>
  </si>
  <si>
    <t>SAS24B4-A/SAU24B4-A</t>
  </si>
  <si>
    <t>SAS30B4-A/SAU30B4-A</t>
  </si>
  <si>
    <t>SAS07AR1-A/SAU07AR1-A</t>
  </si>
  <si>
    <t>SAS09AR1-A/SAU09AR1-A</t>
  </si>
  <si>
    <t>SAS12AR1-A/SAU12AR1-A</t>
  </si>
  <si>
    <t>SAS18AR1-A/SAU18AR1-A</t>
  </si>
  <si>
    <t>SAS24AR1-A/SAU24AR1-A</t>
  </si>
  <si>
    <t>ZURICH 5</t>
  </si>
  <si>
    <t>SAS07Z5-AI/SAU07Z5-AI</t>
  </si>
  <si>
    <t>SAS09Z5-AI/SAU09Z5-AI</t>
  </si>
  <si>
    <t>SAS12Z5-AI/SAU12Z5-AI</t>
  </si>
  <si>
    <t>SAS18Z5-AI/SAU18Z5-AI</t>
  </si>
  <si>
    <t>SAS24Z5-AI/SAU24Z5-AI</t>
  </si>
  <si>
    <t>SAS07BN2-AI/SAU07BN2-AI LE</t>
  </si>
  <si>
    <t>SAS09BN3-AI/SAU09BN3-AI LE</t>
  </si>
  <si>
    <t>SAS12BN3-AI/SAU12BN3-AI LE</t>
  </si>
  <si>
    <t>SAS18BN3-AI/SAU18BN3-AI LE</t>
  </si>
  <si>
    <t>GENEVA 4</t>
  </si>
  <si>
    <t>SAS07G4-AI/SAU07G4-AI</t>
  </si>
  <si>
    <t>SAS09G4-AI/SAU09G4-AI</t>
  </si>
  <si>
    <t>SAS12G4-AI/SAU12G4-AI</t>
  </si>
  <si>
    <t>SAS18G4-AI/SAU18G4-AI</t>
  </si>
  <si>
    <t>SAS24G4-AI/SAU24G4-AI</t>
  </si>
  <si>
    <t>DAVOS</t>
  </si>
  <si>
    <t>SAS07R1-AI/SAU07R1-AI</t>
  </si>
  <si>
    <t>SAS09R1-AI/SAU09R1-AI</t>
  </si>
  <si>
    <t>SAS12R1-AI/SAU12R1-AI</t>
  </si>
  <si>
    <r>
      <t xml:space="preserve">    Настенные внутренние Блоки инверторные R410a, тепло/холод </t>
    </r>
    <r>
      <rPr>
        <b/>
        <sz val="12"/>
        <rFont val="Times New Roman"/>
        <family val="1"/>
        <charset val="204"/>
      </rPr>
      <t>ЧЕРНАЯ ПАНЕЛЬ</t>
    </r>
  </si>
  <si>
    <t>SAD12M5-AI</t>
  </si>
  <si>
    <t>Серия TITAN</t>
  </si>
  <si>
    <t xml:space="preserve">                Сплит-система настенного типа R410 (On/Off) охлаждение-нагрев. Класс А. </t>
  </si>
  <si>
    <t>FIS07VR1/FOS07VR1</t>
  </si>
  <si>
    <t>FIS09VR1/FOS09VR1</t>
  </si>
  <si>
    <t>FIS12VR1/FOS12VR1</t>
  </si>
  <si>
    <t>FIS18VR1/FOS18VR1</t>
  </si>
  <si>
    <t>FIS24VR1/FOS24VR1</t>
  </si>
  <si>
    <t>FIS36VR1/FOS36VR1</t>
  </si>
  <si>
    <t>Серия TITAN INVERTER</t>
  </si>
  <si>
    <t>IFIS07VR1/IFOS07VR1</t>
  </si>
  <si>
    <t>IFIS09VR1/IFOS09VR1</t>
  </si>
  <si>
    <t>IFIS12VR1/IFOS12VR1</t>
  </si>
  <si>
    <t>IFIS18VR1/IFOS18VR1</t>
  </si>
  <si>
    <t>IFIS24VR1/IFOS24VR1</t>
  </si>
  <si>
    <t>Огнезащитное покрытие</t>
  </si>
  <si>
    <t>ПМБОР-5 (24 м2)</t>
  </si>
  <si>
    <t>Огнезащитный клеевой состав для ПМБОР</t>
  </si>
  <si>
    <t>ОГНЕТ (25 кг)</t>
  </si>
  <si>
    <t xml:space="preserve">Вентилятор </t>
  </si>
  <si>
    <t>Lufberg</t>
  </si>
  <si>
    <t>CL 100</t>
  </si>
  <si>
    <t>CL 125</t>
  </si>
  <si>
    <t>CL 160</t>
  </si>
  <si>
    <t>CL 200</t>
  </si>
  <si>
    <t>CL 250</t>
  </si>
  <si>
    <t>CL 315</t>
  </si>
  <si>
    <t>Вентиляторы канальный с асинхронным двигателем. Управление по напряжению либо преобр. Частоты. Полимерный материал</t>
  </si>
  <si>
    <t>м3/ч</t>
  </si>
  <si>
    <t>Напряж.</t>
  </si>
  <si>
    <t>1*230 В</t>
  </si>
  <si>
    <t>Вентиляторы канальный с асинхронным двигателем. Управление по напряжению либо преобр. Частоты. Металл + кронштейны</t>
  </si>
  <si>
    <t>CL 100 M</t>
  </si>
  <si>
    <t>CL 125 M</t>
  </si>
  <si>
    <t>CL 160 M</t>
  </si>
  <si>
    <t>CL 200 M</t>
  </si>
  <si>
    <t>CL 250 M</t>
  </si>
  <si>
    <t>CL 315 M</t>
  </si>
  <si>
    <t>SM энергосберегающие вентиляторы с асинхронным двигателем</t>
  </si>
  <si>
    <t>SM 250</t>
  </si>
  <si>
    <t>SM 300</t>
  </si>
  <si>
    <t>SM 355</t>
  </si>
  <si>
    <t>SM 400</t>
  </si>
  <si>
    <t>1*230 B</t>
  </si>
  <si>
    <t>3*230/400B</t>
  </si>
  <si>
    <t>Вентилятор канальный с энергосберегающим EC-двигателем</t>
  </si>
  <si>
    <t>SM 200 EC</t>
  </si>
  <si>
    <t>SM 250 EC</t>
  </si>
  <si>
    <t>SM 300 EC</t>
  </si>
  <si>
    <t>Supervent</t>
  </si>
  <si>
    <t>SAS24BN2-AI/SAU24BN2-AI LE</t>
  </si>
  <si>
    <t>FIS30A1/FOS30A1</t>
  </si>
  <si>
    <t>iFIS24A1/iFOS24A1</t>
  </si>
  <si>
    <t xml:space="preserve">              INVERTER  Сплит-система настенного типа R410  охлаждение-нагрев. Класс А. </t>
  </si>
  <si>
    <t xml:space="preserve">                Сплит-система настенного типа R410 (On/Off) охлаждение-нагрев. Класс А. Завод AUX</t>
  </si>
  <si>
    <t>MURREN WHITE</t>
  </si>
  <si>
    <t>SAS07MR1-A/SAU07MR1-A</t>
  </si>
  <si>
    <t>SAS09MR1-A/SAU09MR1-A</t>
  </si>
  <si>
    <t>SAS12MR1-A/SAU12MR1-A</t>
  </si>
  <si>
    <t>SAS18MR1-A/SAU18MR1-A</t>
  </si>
  <si>
    <t>SAS24MR2-A/SAU24MR2-A</t>
  </si>
  <si>
    <t>больше не будет</t>
  </si>
  <si>
    <r>
      <t xml:space="preserve">    Настенные внутренние Блоки инверторные R410a, тепло/холод ПАНЕЛЬ </t>
    </r>
    <r>
      <rPr>
        <b/>
        <sz val="12"/>
        <rFont val="Times New Roman"/>
        <family val="1"/>
        <charset val="204"/>
      </rPr>
      <t>White Mirror (Белое Зеркало)</t>
    </r>
  </si>
  <si>
    <t>SAS18M5-AI</t>
  </si>
  <si>
    <t>SAS24M5-AI</t>
  </si>
  <si>
    <t>SIW7.9.12G2</t>
  </si>
  <si>
    <t>Wi-Fi адаптер для кондиционеро 7-12 BTU</t>
  </si>
  <si>
    <t xml:space="preserve">                Сплит-система Кассетного типа R410 (On/Off)  </t>
  </si>
  <si>
    <t>LCAC12C1-A/LCAU12U1-A</t>
  </si>
  <si>
    <t>LCAC18C1-A/LCAU18U1-A</t>
  </si>
  <si>
    <t>LCAC24C1-A/LCAU24U1-A</t>
  </si>
  <si>
    <t>LCAC36C1-A/LCAU36U1-A</t>
  </si>
  <si>
    <t>LCAC48C1-A/LCAU48U1-A</t>
  </si>
  <si>
    <t>LCAC60C1-A/LCAU60U1-A</t>
  </si>
  <si>
    <t>LCAD18D1-A/LCAU18U1-A</t>
  </si>
  <si>
    <t>LCAD24D1-A/LCAU24U1-A</t>
  </si>
  <si>
    <t>LCAD36D1-A/LCAU36U1-A</t>
  </si>
  <si>
    <t>LCAD48D1-A/LCAU48U1-A</t>
  </si>
  <si>
    <t>LCAD60D1-A/LCAU60U1-A</t>
  </si>
  <si>
    <t xml:space="preserve">                Сплит-система Канального типа R410 (On/Off)  </t>
  </si>
  <si>
    <t>LCACF18D1-A/LCAU18U1-A</t>
  </si>
  <si>
    <t>LCACF24D1-A/LCAU24U1-A</t>
  </si>
  <si>
    <t>LCACF36D1-A/LCAU36U1-A</t>
  </si>
  <si>
    <t>LCACF48D1-A/LCAU48U1-A</t>
  </si>
  <si>
    <t>LCACF60D1-A/LCAU60U1-A</t>
  </si>
  <si>
    <t>Проводной пульт управления для кассетных, напольно-потолочных и канальных конд</t>
  </si>
  <si>
    <t>SWC09A1-R</t>
  </si>
  <si>
    <t xml:space="preserve">                Сплит-система Кассетного типа ИНВЕРТОР R32 тепло/холод  </t>
  </si>
  <si>
    <t>LCAC12C3-AI/LCAU12U3-AI</t>
  </si>
  <si>
    <t>LCAC18C3-AI/LCAU18U3-AI</t>
  </si>
  <si>
    <t>LCAC24C3-AI/LCAU24U3-AI</t>
  </si>
  <si>
    <t>LCAC36C3-AI/LCAU36U3-AI</t>
  </si>
  <si>
    <t>LCAC48C3-AI/LCAU48U3-AI</t>
  </si>
  <si>
    <t>LCAC60C3-AI/LCAU60U3-AI</t>
  </si>
  <si>
    <t xml:space="preserve">                Сплит-система Канального типа  ИНВЕРТОР R32 тепло/холод  </t>
  </si>
  <si>
    <t>LCAD18D3-AI/LCAU18U3-AI</t>
  </si>
  <si>
    <t>LCAD12D3-AI/LCAU12U3-AI</t>
  </si>
  <si>
    <t>LCAD24D3-AI/LCAU24U3-AI</t>
  </si>
  <si>
    <t>LCAD36D3-AI/LCAU36U3-AI</t>
  </si>
  <si>
    <t>LCAD48D3-AI/LCAU48U3-AI</t>
  </si>
  <si>
    <t>LCAD60D3-AI/LCAU60U3-AI</t>
  </si>
  <si>
    <t xml:space="preserve">                Высоконапорные Сплит-система Канального типа  ИНВЕРТОР R410 тепло/холод  </t>
  </si>
  <si>
    <t>LCAD100HD3-AI/LCAU100U3-AI</t>
  </si>
  <si>
    <t xml:space="preserve">                Сплит-система Напольно-Потолочного типа R410 (On/Off)  </t>
  </si>
  <si>
    <t xml:space="preserve">                Сплит-система Напольно-Потолочного типа ИНВЕРТОР R32 тепло/холод  </t>
  </si>
  <si>
    <t>LCACF18D3-AI/LCAU18U3-AI</t>
  </si>
  <si>
    <t>LCACF24D3-AI/LCAU24U3-AI</t>
  </si>
  <si>
    <t>LCACF36D3-AI/LCAU36U3-AI</t>
  </si>
  <si>
    <t>LCACF48D3-AI/LCAU48U3-AI</t>
  </si>
  <si>
    <t>LCACF60D3-AI/LCAU60U3-AI</t>
  </si>
  <si>
    <t>iFOS14FM1A/2</t>
  </si>
  <si>
    <t>iFOS18FM1A/2</t>
  </si>
  <si>
    <t>iFOS24FM1A/3</t>
  </si>
  <si>
    <t>iFOS36FM1A/4</t>
  </si>
  <si>
    <t>iFOS42FM1A/5</t>
  </si>
  <si>
    <t>Серия  FORCE Inverter</t>
  </si>
  <si>
    <t>Рабочий хладагент R32, класс энергоэффективности А++</t>
  </si>
  <si>
    <t xml:space="preserve">                Настенные внутренние Блоки инверторные R32 класс энегоэффективности А++  </t>
  </si>
  <si>
    <t>iFIS09F3C</t>
  </si>
  <si>
    <t>iFIS12F3C</t>
  </si>
  <si>
    <t>iFIS18F3C</t>
  </si>
  <si>
    <t>iFIS24F3C</t>
  </si>
  <si>
    <t>Кондиционеры FeRRUM полупром</t>
  </si>
  <si>
    <t>Кондиционеры FeRRUM полупром Инвертор</t>
  </si>
  <si>
    <t xml:space="preserve">Кондиционеры FeRRUM Мульти-Сплит инвертор    </t>
  </si>
  <si>
    <t>Модуль-шкаф автоматики</t>
  </si>
  <si>
    <t>ELEСTROTEST</t>
  </si>
  <si>
    <t xml:space="preserve">Датчики </t>
  </si>
  <si>
    <t>Датчик темпер канальный</t>
  </si>
  <si>
    <t>MASTERBOX A RCC W-TR24/5,5</t>
  </si>
  <si>
    <t>Модуль-шкаф автоматики с выносным пультом управления, для 3-х фазных двигателей</t>
  </si>
  <si>
    <t>OPTIBOX A2 RCC W-TR24/5.5</t>
  </si>
  <si>
    <t>Модуль-шкаф автоматики с выносным пультом управления, для управления вентилятором через внешнее устройство</t>
  </si>
  <si>
    <t>MASTERBOX A2 RCC E-18S/X</t>
  </si>
  <si>
    <t>ET-K PT1000</t>
  </si>
  <si>
    <t>Датчик темп обратной воды (в комп. с хом.)</t>
  </si>
  <si>
    <t>ET-A PT1000</t>
  </si>
  <si>
    <t>Датчик перепада давления 50-500 Па</t>
  </si>
  <si>
    <t>LF32-05</t>
  </si>
  <si>
    <t>Панель управления сенсорная iHVAC</t>
  </si>
  <si>
    <t>VCP-LUX (White)</t>
  </si>
  <si>
    <t>Автоматика ELECTROTEST</t>
  </si>
  <si>
    <t xml:space="preserve">                                Частотный Преобразователь                                 IDS-DRIVE</t>
  </si>
  <si>
    <t xml:space="preserve">                Сплит-система настенного типа R410 (On/Off) охлаждение-нагрев. WI-FI (опция)   </t>
  </si>
  <si>
    <t>Серия MANCHESTER</t>
  </si>
  <si>
    <t>Berlington</t>
  </si>
  <si>
    <t>BR-07MBST1M/IN-BR-07MBST1M/OUT</t>
  </si>
  <si>
    <t>BR-09MBST1M/IN-BR-09MBST1M/OUT</t>
  </si>
  <si>
    <t>BR-12MBST1M/IN-BR-12MBST1M/OUT</t>
  </si>
  <si>
    <t>BR-18MBST1M/IN-BR-18MBST1M/OUT</t>
  </si>
  <si>
    <t>BR-24MBST1M/IN-BR-24MBST1M/OUT</t>
  </si>
  <si>
    <t>BR-36MBST1M/IN-BR-36MBST1M/OUT</t>
  </si>
  <si>
    <t>Кондиционеры Berlington</t>
  </si>
  <si>
    <t>Серия MANCHESTER INVERTER</t>
  </si>
  <si>
    <t xml:space="preserve">             INVERTER  Сплит-система настенного типа R410    </t>
  </si>
  <si>
    <r>
      <t>BR-07MB</t>
    </r>
    <r>
      <rPr>
        <b/>
        <sz val="12"/>
        <rFont val="Times New Roman"/>
        <family val="1"/>
        <charset val="204"/>
      </rPr>
      <t>IN</t>
    </r>
    <r>
      <rPr>
        <sz val="12"/>
        <rFont val="Times New Roman"/>
        <family val="1"/>
        <charset val="204"/>
      </rPr>
      <t>1M/IN-BR-07MB</t>
    </r>
    <r>
      <rPr>
        <b/>
        <sz val="12"/>
        <rFont val="Times New Roman"/>
        <family val="1"/>
        <charset val="204"/>
      </rPr>
      <t>IN</t>
    </r>
    <r>
      <rPr>
        <sz val="12"/>
        <rFont val="Times New Roman"/>
        <family val="1"/>
        <charset val="204"/>
      </rPr>
      <t>1M/OUT</t>
    </r>
  </si>
  <si>
    <r>
      <t>BR-09MB</t>
    </r>
    <r>
      <rPr>
        <b/>
        <sz val="12"/>
        <rFont val="Times New Roman"/>
        <family val="1"/>
        <charset val="204"/>
      </rPr>
      <t>IN</t>
    </r>
    <r>
      <rPr>
        <sz val="12"/>
        <rFont val="Times New Roman"/>
        <family val="1"/>
        <charset val="204"/>
      </rPr>
      <t>1M/IN-BR-09MB</t>
    </r>
    <r>
      <rPr>
        <b/>
        <sz val="12"/>
        <rFont val="Times New Roman"/>
        <family val="1"/>
        <charset val="204"/>
      </rPr>
      <t>IN</t>
    </r>
    <r>
      <rPr>
        <sz val="12"/>
        <rFont val="Times New Roman"/>
        <family val="1"/>
        <charset val="204"/>
      </rPr>
      <t>1M/OUT</t>
    </r>
  </si>
  <si>
    <r>
      <t>BR-12MB</t>
    </r>
    <r>
      <rPr>
        <b/>
        <sz val="12"/>
        <rFont val="Times New Roman"/>
        <family val="1"/>
        <charset val="204"/>
      </rPr>
      <t>IN</t>
    </r>
    <r>
      <rPr>
        <sz val="12"/>
        <rFont val="Times New Roman"/>
        <family val="1"/>
        <charset val="204"/>
      </rPr>
      <t>1M/IN-BR-12MB</t>
    </r>
    <r>
      <rPr>
        <b/>
        <sz val="12"/>
        <rFont val="Times New Roman"/>
        <family val="1"/>
        <charset val="204"/>
      </rPr>
      <t>IN</t>
    </r>
    <r>
      <rPr>
        <sz val="12"/>
        <rFont val="Times New Roman"/>
        <family val="1"/>
        <charset val="204"/>
      </rPr>
      <t>1M/OUT</t>
    </r>
  </si>
  <si>
    <r>
      <t>BR-18MB</t>
    </r>
    <r>
      <rPr>
        <b/>
        <sz val="12"/>
        <rFont val="Times New Roman"/>
        <family val="1"/>
        <charset val="204"/>
      </rPr>
      <t>IN</t>
    </r>
    <r>
      <rPr>
        <sz val="12"/>
        <rFont val="Times New Roman"/>
        <family val="1"/>
        <charset val="204"/>
      </rPr>
      <t>1M/IN-BR-18MB</t>
    </r>
    <r>
      <rPr>
        <b/>
        <sz val="12"/>
        <rFont val="Times New Roman"/>
        <family val="1"/>
        <charset val="204"/>
      </rPr>
      <t>IN</t>
    </r>
    <r>
      <rPr>
        <sz val="12"/>
        <rFont val="Times New Roman"/>
        <family val="1"/>
        <charset val="204"/>
      </rPr>
      <t>1M/OUT</t>
    </r>
  </si>
  <si>
    <r>
      <t>BR-24MB</t>
    </r>
    <r>
      <rPr>
        <b/>
        <sz val="12"/>
        <rFont val="Times New Roman"/>
        <family val="1"/>
        <charset val="204"/>
      </rPr>
      <t>IN</t>
    </r>
    <r>
      <rPr>
        <sz val="12"/>
        <rFont val="Times New Roman"/>
        <family val="1"/>
        <charset val="204"/>
      </rPr>
      <t>1M/IN-BR-24MB</t>
    </r>
    <r>
      <rPr>
        <b/>
        <sz val="12"/>
        <rFont val="Times New Roman"/>
        <family val="1"/>
        <charset val="204"/>
      </rPr>
      <t>IN</t>
    </r>
    <r>
      <rPr>
        <sz val="12"/>
        <rFont val="Times New Roman"/>
        <family val="1"/>
        <charset val="204"/>
      </rPr>
      <t>1M/OUT</t>
    </r>
  </si>
  <si>
    <t>нет</t>
  </si>
  <si>
    <t>М10*30</t>
  </si>
  <si>
    <t>М10</t>
  </si>
  <si>
    <t>Шайба увеличенная</t>
  </si>
  <si>
    <t>М10 (2м)</t>
  </si>
  <si>
    <t>30*2</t>
  </si>
  <si>
    <t>М10(10шт-112гр)</t>
  </si>
  <si>
    <t xml:space="preserve">                 Energolux Zurich (Invertor), охлаждение-нагрев R32, Класс А. Завод AUX</t>
  </si>
  <si>
    <t xml:space="preserve">                 Energolux BASEL (R-410,On/Off) охлаждение-нагрев, класс A. Завод AUX</t>
  </si>
  <si>
    <t xml:space="preserve">                INVERTER Сплит-система настенного типа R32. Охлаждение-нагрев. Класс А++. Завод Midea</t>
  </si>
  <si>
    <t xml:space="preserve">                Сплит-система настенного типа R32 (On/Off) охлаждение-нагрев. Класс А.  Завод Midea</t>
  </si>
  <si>
    <t xml:space="preserve">                INVERTER Сплит-система настенного типа R32. Охлаждение-нагрев. Класс А++ Завод AUX</t>
  </si>
  <si>
    <t xml:space="preserve">                 Energolux Lausanne (On/Off) охлаждение-нагрев R410, Класс А. Завод AUX</t>
  </si>
  <si>
    <t xml:space="preserve">                 Energolux Lausanne (On/Off) охлаждение-нагрев R32, Класс А. Завод Midea</t>
  </si>
  <si>
    <t xml:space="preserve">                 Energolux BADEN (On/Off) охлаждение-нагрев R410, Класс А Завод GREE</t>
  </si>
  <si>
    <t>Тепловой насос инверторного типа, охлаждение-нагрев R32, Класс А+++ Завод Midea</t>
  </si>
  <si>
    <t>Инверторные сплит-системы настенного типа, охлаждение-нагрев R32, Класс А++. ЦВЕТ ЧЕРНЫЙ. Завод TCL</t>
  </si>
  <si>
    <t>Классическая сплит-системы настенного типа ( R32, тепло/холод) Класс А. ЦВЕТ Белый.  Завод TCL</t>
  </si>
  <si>
    <t>Инверторные сплит-системы настенного типа, охлаждение-нагрев R32, Класс А++ Завод AUX</t>
  </si>
  <si>
    <t>Инверторные сплит-системы настенного типа, охлаждение-нагрев R32, Класс А++ Завод GREE</t>
  </si>
  <si>
    <t>Инверторные сплит-системы настенного типа, охлаждение-нагрев R32, Класс А. Завод Midea</t>
  </si>
  <si>
    <t>Контроллер</t>
  </si>
  <si>
    <t>OPTIMUS 923</t>
  </si>
  <si>
    <t>OPTIMUS 523</t>
  </si>
  <si>
    <t>USB Wi-Fi модуль</t>
  </si>
  <si>
    <t>USB Wi-Fi Адаптер для сплит-систем серии FORCE, FeRRUM</t>
  </si>
  <si>
    <t>ГК 100/600</t>
  </si>
  <si>
    <t>OPTIBOX M3 WTR24/X</t>
  </si>
  <si>
    <t>Пульт дистанционного управления</t>
  </si>
  <si>
    <t>RC2</t>
  </si>
  <si>
    <t xml:space="preserve">Обратный Клапан (Бабочка) </t>
  </si>
  <si>
    <t>Обратный клапана (Бабочка)</t>
  </si>
  <si>
    <t>D 100</t>
  </si>
  <si>
    <t>D 125</t>
  </si>
  <si>
    <t>D 160</t>
  </si>
  <si>
    <t>D 200</t>
  </si>
  <si>
    <t>D 250</t>
  </si>
  <si>
    <t>D 315</t>
  </si>
  <si>
    <t>D 355</t>
  </si>
  <si>
    <t>12*0,5</t>
  </si>
  <si>
    <t xml:space="preserve">Теплоизоляция </t>
  </si>
  <si>
    <t>K-FLEX</t>
  </si>
  <si>
    <t xml:space="preserve">6/9 (2м) </t>
  </si>
  <si>
    <t xml:space="preserve">10/9 (2м) </t>
  </si>
  <si>
    <t xml:space="preserve">12/9 (2м)  </t>
  </si>
  <si>
    <t xml:space="preserve">15/9 (2м) </t>
  </si>
  <si>
    <t xml:space="preserve"> 18/9 (2м) </t>
  </si>
  <si>
    <t xml:space="preserve">22/9 (2м)  </t>
  </si>
  <si>
    <t xml:space="preserve">25/9 (2м) </t>
  </si>
  <si>
    <t xml:space="preserve"> 28/9 (2м) </t>
  </si>
  <si>
    <t xml:space="preserve"> 35/9 (2м) </t>
  </si>
  <si>
    <t xml:space="preserve">42/9 (2м)  </t>
  </si>
  <si>
    <t xml:space="preserve">48/9 (2м) </t>
  </si>
  <si>
    <t xml:space="preserve"> 54/9 (2м) </t>
  </si>
  <si>
    <t>Шина и Уголок</t>
  </si>
  <si>
    <t>Шинка</t>
  </si>
  <si>
    <t>20 мм</t>
  </si>
  <si>
    <t>30 мм</t>
  </si>
  <si>
    <t>Уголок</t>
  </si>
  <si>
    <t>95*18*2,5</t>
  </si>
  <si>
    <t>N152T4B</t>
  </si>
  <si>
    <t>N751T2B</t>
  </si>
  <si>
    <t>Регулятор Скорости</t>
  </si>
  <si>
    <t>SRE-2,5</t>
  </si>
  <si>
    <t>ЭЛЕКТРОПРИВОДЫ LUFBERG</t>
  </si>
  <si>
    <t>Электропривод БЕЗ пружинного возврата</t>
  </si>
  <si>
    <t>Управление</t>
  </si>
  <si>
    <t>230AC</t>
  </si>
  <si>
    <t>2/3 позиц.</t>
  </si>
  <si>
    <t>DA08N220</t>
  </si>
  <si>
    <t>DA08N24PI</t>
  </si>
  <si>
    <t>24AC</t>
  </si>
  <si>
    <t>0(2)-10B/0(4)-20mA</t>
  </si>
  <si>
    <t>Электропривод С пружинным возвратом</t>
  </si>
  <si>
    <t>Электроприво с пружиннм возвратом</t>
  </si>
  <si>
    <t>DA05S220</t>
  </si>
  <si>
    <t>откр/закр</t>
  </si>
  <si>
    <t>24AC/DC</t>
  </si>
  <si>
    <t>0-10B</t>
  </si>
  <si>
    <t>DA10S220</t>
  </si>
  <si>
    <t>DA04N220</t>
  </si>
  <si>
    <t>DA10S24P</t>
  </si>
  <si>
    <t>Электрический Привод LUFBERG</t>
  </si>
  <si>
    <t>Воздушный клапан Ручного управления</t>
  </si>
  <si>
    <t>ВК 300*150 РП</t>
  </si>
  <si>
    <t>ВК 400*200 РП</t>
  </si>
  <si>
    <t>ВК 500*250 РП</t>
  </si>
  <si>
    <t>ВК 500*300 РП</t>
  </si>
  <si>
    <t>ВК 600*300 РП</t>
  </si>
  <si>
    <t>ВК 600*350 РП</t>
  </si>
  <si>
    <t>ВК 700*400 РП</t>
  </si>
  <si>
    <t>ВК 800*500 РП</t>
  </si>
  <si>
    <t>ВК 900*500 РП</t>
  </si>
  <si>
    <t>ВК 1000*500 РП</t>
  </si>
  <si>
    <t>ВК 300*150 ЭП</t>
  </si>
  <si>
    <t>Воздушный клапан с подставкой под привод</t>
  </si>
  <si>
    <t>ВК 400*200 ЭП</t>
  </si>
  <si>
    <t>ВК 500*250 ЭП</t>
  </si>
  <si>
    <t>ВК 500*300 ЭП</t>
  </si>
  <si>
    <t>ВК 600*300 ЭП</t>
  </si>
  <si>
    <t>ВК 600*350 ЭП</t>
  </si>
  <si>
    <t>ВК 700*400 ЭП</t>
  </si>
  <si>
    <t>ВК 800*500 ЭП</t>
  </si>
  <si>
    <t>ВК 900*500 ЭП</t>
  </si>
  <si>
    <t>ВК 1000*500 ЭП</t>
  </si>
  <si>
    <t>Воздушные Клапана</t>
  </si>
  <si>
    <t>Воздушные Клапана DIVT</t>
  </si>
  <si>
    <t xml:space="preserve">Смесительные узлы SU Исполнение №1 (без гибких подводок и без термоманометров) </t>
  </si>
  <si>
    <t xml:space="preserve"> Исполнение №2 (с гибкими подводками, НО БЕЗ термоманометров) </t>
  </si>
  <si>
    <t xml:space="preserve"> Исполнение №3 (БЕЗ гибких подводок, НО С термоманометрами)</t>
  </si>
  <si>
    <t>Реле Температуры (Датчик от заморозки)</t>
  </si>
  <si>
    <t>TS-4 LEFOO (4 м)</t>
  </si>
  <si>
    <t>М8 (10 шт - 55 гр)</t>
  </si>
  <si>
    <t>900 L-3000 мм</t>
  </si>
  <si>
    <t>СV 400</t>
  </si>
  <si>
    <t>СV 450</t>
  </si>
  <si>
    <t>СV 500</t>
  </si>
  <si>
    <t>Бокс Под Жироуловитель Сетчатый</t>
  </si>
  <si>
    <t>SAS24BN3-AI/SAU24BN3-AI LE</t>
  </si>
  <si>
    <t>SAS07CH3-GI</t>
  </si>
  <si>
    <t>SAS18CH3-GI</t>
  </si>
  <si>
    <t>Лента Пенофол</t>
  </si>
  <si>
    <t>С-03</t>
  </si>
  <si>
    <t>г.Пятигорск, Черкесское шоссе, д.27Б, Тел: 8(938) 653-1111 отдел продаж                                         
e-mail: ovikom26@gmail.com   сайт: www.ovikom26.ru</t>
  </si>
  <si>
    <t>2*0,75</t>
  </si>
  <si>
    <t>3*0,75</t>
  </si>
  <si>
    <t>BADEN 2</t>
  </si>
  <si>
    <t>SAS07BD2-A/SAU07BD2-A</t>
  </si>
  <si>
    <t>SAS09BD2-A/SAU09BD2-A</t>
  </si>
  <si>
    <t>SAS12BD2-A/SAU12BD2-A</t>
  </si>
  <si>
    <t>SAS18BD2-A/SAU18BD2-A</t>
  </si>
  <si>
    <t>SAS24BD2-A/SAU24BD2-A</t>
  </si>
  <si>
    <t>BASEL 5</t>
  </si>
  <si>
    <t>SAS07B5-A/SAU07B5-A</t>
  </si>
  <si>
    <t>SAS09B5-A/SAU09B5-A</t>
  </si>
  <si>
    <t>SAS12B5-A/SAU12B5-A</t>
  </si>
  <si>
    <t>SAS18B5-A/SAU18B5-A</t>
  </si>
  <si>
    <t>SAS24B5-A/SAU24B5-A</t>
  </si>
  <si>
    <t>SAS30B5-A/SAU30B5-A</t>
  </si>
  <si>
    <t xml:space="preserve">LAUSANNE </t>
  </si>
  <si>
    <t>LAUSANNE PRO</t>
  </si>
  <si>
    <t>SAS07AR2-A/SAU07AR2-A</t>
  </si>
  <si>
    <t>SAS09AR2-A/SAU09AR2-A</t>
  </si>
  <si>
    <t>SAS12AR2-A/SAU12AR2-A</t>
  </si>
  <si>
    <t>SAS18AR2-A/SAU18AR2-A</t>
  </si>
  <si>
    <t>SAS24AR2-A/SAU24AR2-A</t>
  </si>
  <si>
    <t>GLARUS</t>
  </si>
  <si>
    <t>ESAS07GL1_H/ESAU07GL1_H</t>
  </si>
  <si>
    <t>ESAS09GL1_H/ESAU09GL1_H</t>
  </si>
  <si>
    <t>ESAS12GL1_H/ESAU12GL1_H</t>
  </si>
  <si>
    <t>ESAS18GL1_H/ESAU18GL1_H</t>
  </si>
  <si>
    <t>ESAS24GL1_H/ESAU24GL1_H</t>
  </si>
  <si>
    <t>ZURICH 6</t>
  </si>
  <si>
    <t>SAS07Z6-AI/SAU07Z6-AI</t>
  </si>
  <si>
    <t>SAS09Z6-AI/SAU09Z6-AI</t>
  </si>
  <si>
    <t>SAS12Z6-AI/SAU12Z6-AI</t>
  </si>
  <si>
    <t>SAS18Z6-AI/SAU18Z6-AI</t>
  </si>
  <si>
    <t>SAS24Z6-AI/SAU24Z6-AI</t>
  </si>
  <si>
    <t>SAS09DL3-AI/SAU09DL3-AI</t>
  </si>
  <si>
    <t>SAS12DL3-AI/SAU12DL3-AI</t>
  </si>
  <si>
    <t>SAS18DL3-AI/SAU18DL3-AI</t>
  </si>
  <si>
    <t>SAS24DL3-AI/SAU24DL3-AI</t>
  </si>
  <si>
    <t>CHAMPERY 2</t>
  </si>
  <si>
    <t>SAS09CH2-AI/SAU09CH2-AI</t>
  </si>
  <si>
    <t>SAS12CH2-AI/SAU12CH2-AI</t>
  </si>
  <si>
    <t>SAS18CH2-AI/SAU18CH2-AI</t>
  </si>
  <si>
    <t>SAS24CH2-AI/SAU24CH2-AI</t>
  </si>
  <si>
    <t>Тепловой насос настенного типа, охлаждение-нагрев R32, Класс А++ Завод GREE</t>
  </si>
  <si>
    <t>GENEVA LE FUL DC Inverter</t>
  </si>
  <si>
    <t>SAS07G5-AI/SAU07G5-AI</t>
  </si>
  <si>
    <t>SAS09G5-AI/SAU09G5-AI</t>
  </si>
  <si>
    <t>SAS12G5-AI/SAU12G5-AI</t>
  </si>
  <si>
    <t>SAS18G5-AI/SAU18G5-AI</t>
  </si>
  <si>
    <t>SAS24G5-AI/SAU24G5-AI</t>
  </si>
  <si>
    <t>DAVOS PRO</t>
  </si>
  <si>
    <t>SAS07R2-AI/SAU07R2-AI</t>
  </si>
  <si>
    <t>SAS09R2-AI/SAU09R2-AI</t>
  </si>
  <si>
    <t>SAS12R2-AI/SAU12R2-AI</t>
  </si>
  <si>
    <t>SAS18R2-AI/SAU18R2-AI</t>
  </si>
  <si>
    <t>SAS24R2-AI/SAU24R2-AI</t>
  </si>
  <si>
    <t>GLARUS DC</t>
  </si>
  <si>
    <t>ESAS07GL1_HDC/ESAU07GL1_HDC</t>
  </si>
  <si>
    <t>ESAS09GL1_HDC/ESAU09GL1_HDC</t>
  </si>
  <si>
    <t>ESAS12GL1_HDC/ESAU12GL1_HDC</t>
  </si>
  <si>
    <t>ESAS18GL1_HDC/ESAU18GL1_HDC</t>
  </si>
  <si>
    <t>ESAS24GL1_HDC/ESAU24GL1_HDC</t>
  </si>
  <si>
    <t>NYON</t>
  </si>
  <si>
    <t>SAS07IL1-AI/SAU07IL1-AI</t>
  </si>
  <si>
    <t>SAS09IL1-AI/SAU09IL1-AI</t>
  </si>
  <si>
    <t>SAS12IL1-AI/SAU12IL1-AI</t>
  </si>
  <si>
    <t>SAS18IL1-AI/SAU18IL1-AI</t>
  </si>
  <si>
    <t>SAS24IL1-AI/SAU24IL1-AI</t>
  </si>
  <si>
    <t>BADEN DC</t>
  </si>
  <si>
    <t>Инверторные сплит-системы настенного типа, охлаждение-нагрев R32, Класс А</t>
  </si>
  <si>
    <t>SAS07FB1-AI/SAU07FB1-AI</t>
  </si>
  <si>
    <t>SAS09FB1-AI/SAU09FB1-AI</t>
  </si>
  <si>
    <t>SAS12FB1-AI/SAU12FB1-AI</t>
  </si>
  <si>
    <t>SAS18FB1-AI/SAU18FB1-AI</t>
  </si>
  <si>
    <t>SAS24FB1-AI/SAU24FB1-AI</t>
  </si>
  <si>
    <t>ESAC12C7_AR1/ESAU12U7_AR1</t>
  </si>
  <si>
    <t>ESAC18C7_AR1/ESAU18U7_AR1</t>
  </si>
  <si>
    <t>ESAC24C7_AR1/ESAU24U7_AR1</t>
  </si>
  <si>
    <t>ESAC36C7_AR1/ESAU36U7_AR1</t>
  </si>
  <si>
    <t>ESAC48C7_AR1/ESAU48U7_AR1</t>
  </si>
  <si>
    <t>ESAC60C7_AR1/ESAU60U7_AR1</t>
  </si>
  <si>
    <t>ESAD18D7_AR1/ESAU18U7_AR1</t>
  </si>
  <si>
    <t>ESAD24D7_AR1/ESAU24U7_AR1</t>
  </si>
  <si>
    <t>ESAD36D7_AR1/ESAU36U7_AR1</t>
  </si>
  <si>
    <t>ESAD48D7_AR1/ESAU48U7_AR1</t>
  </si>
  <si>
    <t>ESAD60D7_AR1/ESAU60U7_AR1</t>
  </si>
  <si>
    <t>ESACF18D7_AR1/ESAU18U7_AR1</t>
  </si>
  <si>
    <t>ESAP24P7_HR2/ESAU24P7_HR2</t>
  </si>
  <si>
    <t>ESACF24D7_AR1/ESAU24U7_AR1</t>
  </si>
  <si>
    <t>ESACF36D7_AR1/ESAU36U7_AR1</t>
  </si>
  <si>
    <t>ESACF48D7_AR1/ESAU48U7_AR1</t>
  </si>
  <si>
    <t>ESACF60D7_AR1/ESAU60U7_AR1</t>
  </si>
  <si>
    <t>12,1 (2,77-12,8)</t>
  </si>
  <si>
    <t xml:space="preserve">    Обновленный SMART MULTI 2026 NEW</t>
  </si>
  <si>
    <t xml:space="preserve">    Наружные Блоки ИНВЕРТОРНЫЕ R32, тепло/холод</t>
  </si>
  <si>
    <t>ESAM14M2_AR2_DC2</t>
  </si>
  <si>
    <t>ESAM18M2_AR2_DC2</t>
  </si>
  <si>
    <t>ESAM21M2_AR2_DC3</t>
  </si>
  <si>
    <t>ESAM27M2_AR2_DC3</t>
  </si>
  <si>
    <t>ESAM28M2_AR2_DC4</t>
  </si>
  <si>
    <t>ESAM36M2_AR2_DC4</t>
  </si>
  <si>
    <t>ESAM42M2_AR2_DC5</t>
  </si>
  <si>
    <t>4,1 (1,8-4,51)</t>
  </si>
  <si>
    <t>4,5 (2,05-5,28)</t>
  </si>
  <si>
    <t>5,3 (2,05-5,83)</t>
  </si>
  <si>
    <t>5,6 (2,21-6,16)</t>
  </si>
  <si>
    <t>6,2 (2,20-6,71)</t>
  </si>
  <si>
    <t>6,6 (2,39-7,26)</t>
  </si>
  <si>
    <t>7,9 (2,30-8,69)</t>
  </si>
  <si>
    <t>8,2 (2,45-9,02)</t>
  </si>
  <si>
    <t>8,0 (2,5-9,80)</t>
  </si>
  <si>
    <t>9,4 (2,67-10,14)</t>
  </si>
  <si>
    <t>10,6 (2,5-11,0)</t>
  </si>
  <si>
    <t>12,0 (2,77-12,7)</t>
  </si>
  <si>
    <t>ESAS07M3_WF_AR2_DC</t>
  </si>
  <si>
    <t>ESAS09M3_WF_AR2_DC</t>
  </si>
  <si>
    <t>ESAS12M3_WF_AR2_DC</t>
  </si>
  <si>
    <t>ESAS18M3_WF_AR2_DC</t>
  </si>
  <si>
    <t>ESAS24M3_WF_AR2_DC</t>
  </si>
  <si>
    <t>2,05 (1,13-2,70)</t>
  </si>
  <si>
    <t>2,35 (0,98-2,50)</t>
  </si>
  <si>
    <t>2,64 (1,40-3,30)</t>
  </si>
  <si>
    <t>2,93 (1,20-3,00)</t>
  </si>
  <si>
    <t>3,52 (1,70-3,70)</t>
  </si>
  <si>
    <t>3,81 (2,03-4,42)</t>
  </si>
  <si>
    <t>5,27 (2,50-5,80)</t>
  </si>
  <si>
    <t>5,38 (2,25-5,80)</t>
  </si>
  <si>
    <t>6,90 (2,90-7,30)</t>
  </si>
  <si>
    <t>7,05 (2,10-8,00)</t>
  </si>
  <si>
    <t>ESAS07M3_WFB_AR2_DC</t>
  </si>
  <si>
    <t>ESAS09M3_WFB_AR2_DC</t>
  </si>
  <si>
    <t>ESAS12M3_WFB_AR2_DC</t>
  </si>
  <si>
    <t>ESAS18M3_WFB_AR2_DC</t>
  </si>
  <si>
    <t>3,52 (1,70~3,70)</t>
  </si>
  <si>
    <r>
      <t xml:space="preserve">    Настенные внутренние Блоки инверторные R32, тепло/холод ПАНЕЛЬ </t>
    </r>
    <r>
      <rPr>
        <b/>
        <sz val="12"/>
        <rFont val="Times New Roman"/>
        <family val="1"/>
        <charset val="204"/>
      </rPr>
      <t>White Mirror (Белое Зеркало) Работает с Алисой</t>
    </r>
  </si>
  <si>
    <r>
      <t xml:space="preserve">    Настенные внутренние Блоки инверторные R32, тепло/холод ПАНЕЛЬ BLACK</t>
    </r>
    <r>
      <rPr>
        <b/>
        <sz val="12"/>
        <rFont val="Times New Roman"/>
        <family val="1"/>
        <charset val="204"/>
      </rPr>
      <t xml:space="preserve"> Mirror (Черное Зеркало) Работает с Алисой</t>
    </r>
  </si>
  <si>
    <r>
      <t xml:space="preserve">    Настенные внутренние Блоки инверторные R32, тепло/холод ПАНЕЛЬ Белая матовая</t>
    </r>
    <r>
      <rPr>
        <b/>
        <sz val="12"/>
        <rFont val="Times New Roman"/>
        <family val="1"/>
        <charset val="204"/>
      </rPr>
      <t xml:space="preserve"> Работает с Алисой</t>
    </r>
  </si>
  <si>
    <t>ESAS07M6_WF_AR2_DC</t>
  </si>
  <si>
    <t>ESAS09M6_WF_AR2_DC</t>
  </si>
  <si>
    <t>ESAS12M6_WF_AR2_DC</t>
  </si>
  <si>
    <t>ESAS18M6_WF_AR2_DC</t>
  </si>
  <si>
    <t>ESAS24M6_WF_AR2_DC</t>
  </si>
  <si>
    <t>2,93 (1,2-3,00)</t>
  </si>
  <si>
    <t>ESAC09M2_WF_AR2_DC</t>
  </si>
  <si>
    <t>ESAC12M2_WF_AR2_DC</t>
  </si>
  <si>
    <t>ESAC18M2_WF_AR2_DC</t>
  </si>
  <si>
    <t>2,80 (1,50-3,55)</t>
  </si>
  <si>
    <t>3,00 (1,60-3,81)</t>
  </si>
  <si>
    <t>5,28 (2,50-5,6)</t>
  </si>
  <si>
    <t>5,60 (3,03-7,03)</t>
  </si>
  <si>
    <t xml:space="preserve">    Кассетные внутренние Блоки инверторные R32, тепло/холод Работает с Алисой</t>
  </si>
  <si>
    <t xml:space="preserve">    Канальные внутренние Блоки инверторные R32, тепло/холод. Работает с Алисой</t>
  </si>
  <si>
    <t>ESAD07M1_WF_AR2_DC</t>
  </si>
  <si>
    <t>ESAD09M1_WF_AR2_DC</t>
  </si>
  <si>
    <t>ESAD12M5_WF_AR2_DC</t>
  </si>
  <si>
    <t>ESAD18M5_WF_AR2_DC</t>
  </si>
  <si>
    <t>2,20 (1,13-2,70)</t>
  </si>
  <si>
    <t>2,50 (1,34-3,17)</t>
  </si>
  <si>
    <t>2,60 (1,50-3,55)</t>
  </si>
  <si>
    <t>2,90 (1,70-3,65)</t>
  </si>
  <si>
    <t>3,52 (1,35-4,40)</t>
  </si>
  <si>
    <t>3,81 (1,24-5,30)</t>
  </si>
  <si>
    <t>5,28 (1,53-5,60)</t>
  </si>
  <si>
    <t>5,60 (1,40-6,20)</t>
  </si>
  <si>
    <t>SAS07CH3-AI</t>
  </si>
  <si>
    <t>SAS07FB1-AI</t>
  </si>
  <si>
    <t>SAS09FB1-AI</t>
  </si>
  <si>
    <t>SAS12FB1-AI</t>
  </si>
  <si>
    <t>SAS18FB1-AI</t>
  </si>
  <si>
    <t>2,35 (0,7-3,0)</t>
  </si>
  <si>
    <t>2,50 (0,80-3,15)</t>
  </si>
  <si>
    <t>2,66 (0,40-3,15)</t>
  </si>
  <si>
    <t>2,66 (0,52-3,60)</t>
  </si>
  <si>
    <t>3,51 (0,90-4,00)</t>
  </si>
  <si>
    <t>3,51 (0,90-4,30)</t>
  </si>
  <si>
    <t>5,27 (1,00-5,60)</t>
  </si>
  <si>
    <t>5,40 (1,34-5,80)</t>
  </si>
  <si>
    <t>Кондиционеры ENERGOLUX полупром Инвертор</t>
  </si>
  <si>
    <t>ESAC12C1_WF_AR2_DC/ESAU12U1_AR2_DC</t>
  </si>
  <si>
    <t>ESAC18C1_WF_AR2_DC/ESAU18U1_AR2_DC</t>
  </si>
  <si>
    <t>ESAC24C1_WF_AR2_DC/ESAU24U1_AR2_DC</t>
  </si>
  <si>
    <t>ESAC36C1_WF_AR2_DC/ESAU36U1_AR2_DC</t>
  </si>
  <si>
    <t>ESAC48C1_WF_AR2_DC/ESAU48U1_AR2_DC</t>
  </si>
  <si>
    <t>ESAC60C1_WF_AR2_DC/ESAU60U1_AR2_DC</t>
  </si>
  <si>
    <t>ESACF18D1_WF_AR2_DC/ESAU18U1_AR2_DC</t>
  </si>
  <si>
    <t>ESACF24D1_WF_AR2_DC/ESAU24U1_AR2_DC</t>
  </si>
  <si>
    <t>ESACF36D1_WF_AR2_DC/ESAU36U1_AR2_DC</t>
  </si>
  <si>
    <t>ESACF48D1_WF_AR2_DC/ESAU48U1_AR2_DC</t>
  </si>
  <si>
    <t>ESACF60D1_WF_AR2_DC/ESAU60U1_AR2_DC</t>
  </si>
  <si>
    <t>ESAD12D1_WF_AR2_DC/ESAU12U1_AR2_DC</t>
  </si>
  <si>
    <t>ESAD18D1_WF_AR2_DC/ESAU18U1_AR2_DC</t>
  </si>
  <si>
    <t>ESAD24D1_WF_AR2_DC/ESAU24U1_AR2_DC</t>
  </si>
  <si>
    <t>ESAD36D1_WF_AR2_DC/ESAU36U1_AR2_DC</t>
  </si>
  <si>
    <t>ESAD48D1_WF_AR2_DC/ESAU48U1_AR2_DC</t>
  </si>
  <si>
    <t>ESAD60D1_WF_AR2_DC/ESAU60U1_AR2_DC</t>
  </si>
  <si>
    <t>Серия FORCE PRO</t>
  </si>
  <si>
    <t>FIS07F3/FOS07F3</t>
  </si>
  <si>
    <t>FIS09F3/FOS09F3</t>
  </si>
  <si>
    <t>FIS12F3/FOS12F3</t>
  </si>
  <si>
    <t>FIS18F3/FOS18F3</t>
  </si>
  <si>
    <t>FIS24F3/FOS24F3</t>
  </si>
  <si>
    <t>Серия FORCE PRO DC INVERTER</t>
  </si>
  <si>
    <t>IFIS07F3C/IFOS07F3C</t>
  </si>
  <si>
    <t>IFIS09F3C/IFOS09F3C</t>
  </si>
  <si>
    <t>IFIS12F3C/IFOS12F3C</t>
  </si>
  <si>
    <t>IFIS18F3C/IFOS18F3C</t>
  </si>
  <si>
    <t>IFIS24F3C/IFOS24F3C</t>
  </si>
  <si>
    <t xml:space="preserve">               NEW   Сплит-система Кассетного типа R410 (On/Off)  </t>
  </si>
  <si>
    <t>FLCAC12C2_MR1/FLCAU12U2_MR1</t>
  </si>
  <si>
    <t>FLCAC18C2_MR1/FLCAU18U2_MR1</t>
  </si>
  <si>
    <t>FLCAC24C2_MR1/FLCAU24U2_MR1</t>
  </si>
  <si>
    <t>FLCAC36C2_MR1/FLCAU36U2_MR1</t>
  </si>
  <si>
    <t>FLCAC48C2_MR1/FLCAU48U2_MR1</t>
  </si>
  <si>
    <t>FLCAC60C2_MR1/FLCAU60U2_MR1</t>
  </si>
  <si>
    <t xml:space="preserve">               NEW     Сплит-система Напольно-Потолочного типа R410 (On/Off)  </t>
  </si>
  <si>
    <t>FLCACF24D2_MR1/FLCAU24U2_MR1</t>
  </si>
  <si>
    <t>FLCACF36D2_MR1/FLCAU36U2_MR1</t>
  </si>
  <si>
    <t>FLCACF48D2_MR1/FLCAU48U2_MR1</t>
  </si>
  <si>
    <t>FLCACF60D2_MR1/FLCAU60U2_MR1</t>
  </si>
  <si>
    <t>Серия  FORCE PRO Inverter</t>
  </si>
  <si>
    <t>NEW   Рабочий хладагент R32, класс энергоэффективности А++</t>
  </si>
  <si>
    <t>FOS14F3_MR2_DC2</t>
  </si>
  <si>
    <t>FOS18F3_MR2_DC2</t>
  </si>
  <si>
    <t>FOS24F3_MR2_DC3</t>
  </si>
  <si>
    <t>FOS27F3_MR2_DC3</t>
  </si>
  <si>
    <t>FOS36F3_MR2_DC4</t>
  </si>
  <si>
    <t>FOS42F3_MR2_DC5</t>
  </si>
  <si>
    <t>Серия FORCE Inverter</t>
  </si>
  <si>
    <t>Серия FORCE PRO Inverter</t>
  </si>
  <si>
    <t>FIS07F3_MR2_DC</t>
  </si>
  <si>
    <t>FIS09F3_MR2_DC</t>
  </si>
  <si>
    <t>FIS12F3_MR2_DC</t>
  </si>
  <si>
    <t>FIS18F3_MR2_DC</t>
  </si>
  <si>
    <t>FIS24F3_MR2_DC</t>
  </si>
  <si>
    <t xml:space="preserve">             NEW   Настенные внутренние Блоки инверторные R32 класс энегоэффективности А++  </t>
  </si>
  <si>
    <t>ОБМ-5Ф (24м2)</t>
  </si>
  <si>
    <t>EXPERT Standart (25 кг)</t>
  </si>
  <si>
    <t>Огнезащитный базальтовый материал</t>
  </si>
  <si>
    <t>Огнезащитное покрытие (клеевой состав)</t>
  </si>
  <si>
    <t xml:space="preserve">                Сплит-система настенного типа R32 (On/Off) охлаждение-нагрев. Класс А. Завод Midea</t>
  </si>
  <si>
    <t xml:space="preserve">    Наружные Блоки ИНВЕРТОРНЫЕ, R32a, тепло/холод, класс А++ Завод GREE</t>
  </si>
  <si>
    <t xml:space="preserve">                 Energolux Zurich 6 (Invertor), охлаждение-нагрев R32, Класс А. Завод AUX</t>
  </si>
  <si>
    <t xml:space="preserve">                 Energolux NYON (Invertor), охлаждение-нагрев R32, Класс А. Работает с Алисой Завод AUX</t>
  </si>
  <si>
    <t xml:space="preserve">                 Energolux BASEL 5 (R-410,On/Off) охлаждение-нагрев, класс A. Завод AUX</t>
  </si>
  <si>
    <t xml:space="preserve">                 Energolux GLARUS (R-32,On/Off) охлаждение-нагрев, класс A. Работает с Алисой Завод AUX</t>
  </si>
  <si>
    <t xml:space="preserve">    Наружные Блоки ИНВЕРТОРНЫЕ R410a, тепло/холод Завод AUX</t>
  </si>
  <si>
    <t>Energolux Инвертор Кассетного Типа охлаждение-нагрев R32 Завод AUX</t>
  </si>
  <si>
    <t xml:space="preserve"> Energolux Инвертор Напольно-потолочного типа  , охлаждение-нагрев R32 Завод AUX</t>
  </si>
  <si>
    <r>
      <t xml:space="preserve">          Серия 6 </t>
    </r>
    <r>
      <rPr>
        <b/>
        <sz val="11"/>
        <rFont val="Times New Roman"/>
        <family val="1"/>
        <charset val="204"/>
      </rPr>
      <t>Energolux канального типа (R410a, тепло/холод, on/off) Завод AUX</t>
    </r>
  </si>
  <si>
    <t xml:space="preserve">   Серия 6 Energolux (On/Off) охлаждение-нагрев R410. Завод AUX</t>
  </si>
  <si>
    <t xml:space="preserve">   Серия 7 Energolux (On/Off) охлаждение-нагрев R410. Завод AUX</t>
  </si>
  <si>
    <r>
      <t xml:space="preserve">        Серия 7   </t>
    </r>
    <r>
      <rPr>
        <b/>
        <sz val="11"/>
        <rFont val="Times New Roman"/>
        <family val="1"/>
        <charset val="204"/>
      </rPr>
      <t>Energolux канального типа (R410a, тепло/холод, on/off) Завод AUX</t>
    </r>
  </si>
  <si>
    <r>
      <t xml:space="preserve">           </t>
    </r>
    <r>
      <rPr>
        <b/>
        <sz val="11"/>
        <rFont val="Times New Roman"/>
        <family val="1"/>
        <charset val="204"/>
      </rPr>
      <t>Energolux Высоконапорные канального типа (R410a, тепло/холод, on/off) Завод AUX</t>
    </r>
  </si>
  <si>
    <t>Серия 6  Energolux Напольно-потолочного типа , охлаждение-нагрев Завод AUX</t>
  </si>
  <si>
    <t>Серия 7 Energolux Напольно-потолочного типа , охлаждение-нагрев Завод AUX</t>
  </si>
  <si>
    <t>Серия 6 Energolux Колонного типа , охлаждение-нагрев Завод AUX</t>
  </si>
  <si>
    <t>Серия 7 Energolux Колонного типа , охлаждение-нагрев. Завод AUX</t>
  </si>
  <si>
    <t>Серия  NEW</t>
  </si>
  <si>
    <t xml:space="preserve">                 Energolux BADEN 2 (On/Off) охлаждение-нагрев R410, Класс А. Завод GREE</t>
  </si>
  <si>
    <t xml:space="preserve">                 Energolux GLARUS DC (Invertor), охлаждение-нагрев R32, Класс А. Завод Hisens</t>
  </si>
  <si>
    <t>LUGANO PRO LINE HP</t>
  </si>
  <si>
    <t>SAS09M1-AIB/SAU09M1-AIB</t>
  </si>
  <si>
    <t>SAS12M1-AIB/SAU12M1-AIB</t>
  </si>
  <si>
    <t>SAS18M1-AIB/SAU18M1-AIB</t>
  </si>
  <si>
    <t>SAS24M1-AIB/SAU24M1-AIB</t>
  </si>
  <si>
    <t>Инверторные сплит-системы настенного типа, охлаждение-нагрев R32, Класс А+++. Завод Midea</t>
  </si>
  <si>
    <t>ESAD60HD7_AR1/ESAU60U7_AR1</t>
  </si>
  <si>
    <t>ESAC24M2_WF_AR2_DC</t>
  </si>
  <si>
    <t>7,0 (2,16-8,2)</t>
  </si>
  <si>
    <t>8,0 (1,98-9,30)</t>
  </si>
  <si>
    <t>Серия BADEN DC</t>
  </si>
  <si>
    <t>Датчик Уличный</t>
  </si>
  <si>
    <t>OSR-1 PT1000</t>
  </si>
  <si>
    <t>Датчик Комнатный</t>
  </si>
  <si>
    <t>RSP-1 PT1000</t>
  </si>
  <si>
    <t>ГК 100/900</t>
  </si>
  <si>
    <t>ГК 355/600</t>
  </si>
  <si>
    <t>ГК 355/900</t>
  </si>
  <si>
    <t>ГК 400/600</t>
  </si>
  <si>
    <t>ГК 400/900</t>
  </si>
  <si>
    <t>ГК 450/600</t>
  </si>
  <si>
    <t>ГК 450/900</t>
  </si>
  <si>
    <t>ГК 500/600</t>
  </si>
  <si>
    <t>ГК 500/900</t>
  </si>
  <si>
    <t>ГК 560/600</t>
  </si>
  <si>
    <t>ГК 560/900</t>
  </si>
  <si>
    <t>ГК 630/600</t>
  </si>
  <si>
    <t>ГК 630/900</t>
  </si>
  <si>
    <t>ГК 710/600</t>
  </si>
  <si>
    <t>ГК 710/900</t>
  </si>
  <si>
    <t>ГК 800/600</t>
  </si>
  <si>
    <t>ГК 800/900</t>
  </si>
  <si>
    <t>KP61 R (4 м)</t>
  </si>
  <si>
    <t>Рекомендован для МП</t>
  </si>
  <si>
    <t>Серия (NEW)</t>
  </si>
  <si>
    <t xml:space="preserve">BASEL </t>
  </si>
  <si>
    <t>ESAS07B_A/ESAU07B_A</t>
  </si>
  <si>
    <t xml:space="preserve">                 Energolux BASEL (R-410,On/Off) охлаждение-нагрев, класс A. Завод Hisense</t>
  </si>
  <si>
    <t>ESAS09B_A/ESAU09B_A</t>
  </si>
  <si>
    <t>ESAS12B_A/ESAU12B_A</t>
  </si>
  <si>
    <t>ESAS18B_A/ESAU18B_A</t>
  </si>
  <si>
    <t>ESAS24B_A/ESAU24B_A</t>
  </si>
  <si>
    <t>ESAS36B_A/ESAU36B_A</t>
  </si>
  <si>
    <t>SAD18M5-AI</t>
  </si>
  <si>
    <t>HTF-PT1000</t>
  </si>
  <si>
    <t>Датчик темп обратной воды с хомутом</t>
  </si>
  <si>
    <t>ALTF-PT1000</t>
  </si>
  <si>
    <t>ATF1-PT1000</t>
  </si>
  <si>
    <t>RTF1-PT1000</t>
  </si>
  <si>
    <t>Лента Огнезащитная</t>
  </si>
  <si>
    <t>БАЛТИКА-ЛПТ 2*20 (20м)</t>
  </si>
  <si>
    <t>Кабель КГВВнг(А)LS</t>
  </si>
  <si>
    <t>Канальные Вентиляторы SUPERVENT</t>
  </si>
  <si>
    <t>Контактные координаты:
Центр Инженерных Решений "ОВИКОМ"
г.Пятигорск, Черкесское шоссе, д.27Б 
8(938)-653-11-11 отдел продаж                                         
e-mail: ovikom26@gmail.com  
сайт: www.ovikom26.ru</t>
  </si>
  <si>
    <t>Контактные координаты:
Центр Инженерных Решений "ОВИКОМ"
г.Пятигорск, Черкесское шоссе, д.27Б 
8(938)-653-11-11 отдел продаж                                         
e-mail: ovikom26@gmail.com 
сайт: www.ovikom26.ru</t>
  </si>
  <si>
    <t>Контактные координаты:
Центр Инженерных Решений "ОВИКОМ"
г.Пятигорск, Черкесское шоссе, д.27Б
8(938)-653-11-11 отдел продаж                                         
e-mail: ovikom26@gmail.com  
сайт: www.ovikom26.ru</t>
  </si>
  <si>
    <t>Контактные координаты:
Центр Инженерных Решений "ОВИКОМ"
г.Пятигорск, Черкесское шоссе, д.27Б
8(938)-653-11-11 отдел продаж                                         
e-mail: ovikom26@gmail.com 
сайт: www.ovikom26.ru</t>
  </si>
  <si>
    <t>ПРАЙС от 29.09.2026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</si>
</sst>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&quot;кВт&quot;"/>
  </numFmts>
  <fonts count="6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name val="Arial Cyr"/>
      <charset val="204"/>
    </font>
    <font>
      <sz val="12"/>
      <name val="Tahoma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7" tint="-0.249977111117893"/>
      <name val="Times New Roman"/>
      <family val="1"/>
      <charset val="204"/>
    </font>
    <font>
      <b/>
      <sz val="72"/>
      <color theme="7" tint="-0.249977111117893"/>
      <name val="Times New Roman"/>
      <family val="1"/>
      <charset val="204"/>
    </font>
    <font>
      <b/>
      <sz val="48"/>
      <color theme="7" tint="-0.249977111117893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48"/>
      <color theme="7" tint="-0.249977111117893"/>
      <name val="Arial Black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72"/>
      <color theme="7" tint="-0.249977111117893"/>
      <name val="Arial Black"/>
      <family val="2"/>
      <charset val="204"/>
    </font>
    <font>
      <b/>
      <sz val="2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0"/>
      <color theme="10"/>
      <name val="Arial Cyr"/>
      <charset val="204"/>
    </font>
    <font>
      <b/>
      <sz val="12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20"/>
      <color theme="7" tint="-0.249977111117893"/>
      <name val="Arial Black"/>
      <family val="2"/>
      <charset val="204"/>
    </font>
    <font>
      <b/>
      <sz val="10"/>
      <name val="Times New Roman"/>
      <family val="1"/>
      <charset val="204"/>
    </font>
    <font>
      <b/>
      <sz val="22"/>
      <color theme="7" tint="-0.249977111117893"/>
      <name val="Arial Black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26"/>
      <color theme="7" tint="-0.249977111117893"/>
      <name val="Arial Black"/>
      <family val="2"/>
      <charset val="204"/>
    </font>
    <font>
      <b/>
      <sz val="72"/>
      <color theme="3"/>
      <name val="Arial Black"/>
      <family val="2"/>
      <charset val="204"/>
    </font>
    <font>
      <b/>
      <sz val="48"/>
      <color theme="3"/>
      <name val="Arial Black"/>
      <family val="2"/>
      <charset val="204"/>
    </font>
    <font>
      <b/>
      <sz val="36"/>
      <color theme="3"/>
      <name val="Arial Black"/>
      <family val="2"/>
      <charset val="204"/>
    </font>
    <font>
      <b/>
      <sz val="10"/>
      <name val="Tahoma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Arial Cyr"/>
      <charset val="204"/>
    </font>
    <font>
      <b/>
      <sz val="22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Arial"/>
      <family val="2"/>
      <charset val="204"/>
    </font>
    <font>
      <sz val="16"/>
      <name val="Tahoma"/>
      <family val="2"/>
      <charset val="204"/>
    </font>
    <font>
      <b/>
      <sz val="1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4"/>
      <color theme="3"/>
      <name val="Times New Roman"/>
      <family val="1"/>
      <charset val="204"/>
    </font>
    <font>
      <sz val="18"/>
      <color theme="1"/>
      <name val="Times New Roman"/>
      <family val="1"/>
      <charset val="204"/>
    </font>
    <font>
      <u/>
      <sz val="18"/>
      <name val="Times New Roman"/>
      <family val="1"/>
      <charset val="204"/>
    </font>
    <font>
      <sz val="18"/>
      <name val="Times New Roman"/>
      <family val="1"/>
      <charset val="204"/>
    </font>
    <font>
      <u/>
      <sz val="1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b/>
      <sz val="16"/>
      <color theme="7" tint="-0.249977111117893"/>
      <name val="Times New Roman"/>
      <family val="1"/>
      <charset val="204"/>
    </font>
    <font>
      <u/>
      <sz val="16"/>
      <color theme="10"/>
      <name val="Arial Cyr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C000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ck">
        <color rgb="FFFFC000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ck">
        <color rgb="FFFFC000"/>
      </top>
      <bottom/>
      <diagonal/>
    </border>
    <border>
      <left style="thick">
        <color rgb="FFFFC000"/>
      </left>
      <right/>
      <top style="thick">
        <color rgb="FFFFC000"/>
      </top>
      <bottom/>
      <diagonal/>
    </border>
    <border>
      <left/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/>
      <top style="thick">
        <color rgb="FFFFC000"/>
      </top>
      <bottom style="thin">
        <color auto="1"/>
      </bottom>
      <diagonal/>
    </border>
    <border>
      <left/>
      <right/>
      <top style="thick">
        <color rgb="FFFFC000"/>
      </top>
      <bottom style="thin">
        <color auto="1"/>
      </bottom>
      <diagonal/>
    </border>
    <border>
      <left/>
      <right style="thick">
        <color rgb="FFFFC000"/>
      </right>
      <top style="thick">
        <color rgb="FFFFC000"/>
      </top>
      <bottom style="thin">
        <color auto="1"/>
      </bottom>
      <diagonal/>
    </border>
    <border>
      <left style="thick">
        <color rgb="FFFFC000"/>
      </left>
      <right/>
      <top/>
      <bottom style="thick">
        <color rgb="FFFFC000"/>
      </bottom>
      <diagonal/>
    </border>
    <border>
      <left/>
      <right/>
      <top/>
      <bottom style="thick">
        <color rgb="FFFFC000"/>
      </bottom>
      <diagonal/>
    </border>
    <border>
      <left/>
      <right style="thick">
        <color rgb="FFFFC000"/>
      </right>
      <top/>
      <bottom style="thick">
        <color rgb="FFFFC000"/>
      </bottom>
      <diagonal/>
    </border>
    <border>
      <left style="thick">
        <color rgb="FFFFC000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ck">
        <color rgb="FFFFC000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rgb="FF002060"/>
      </bottom>
      <diagonal/>
    </border>
    <border>
      <left/>
      <right/>
      <top style="medium">
        <color indexed="64"/>
      </top>
      <bottom style="thick">
        <color rgb="FF002060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ck">
        <color rgb="FF00206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>
      <alignment vertical="top"/>
    </xf>
    <xf numFmtId="0" fontId="4" fillId="0" borderId="0"/>
    <xf numFmtId="0" fontId="15" fillId="0" borderId="0"/>
    <xf numFmtId="0" fontId="1" fillId="0" borderId="0"/>
    <xf numFmtId="0" fontId="27" fillId="0" borderId="0" applyNumberFormat="0" applyFill="0" applyBorder="0" applyAlignment="0" applyProtection="0">
      <alignment vertical="top"/>
    </xf>
    <xf numFmtId="0" fontId="45" fillId="0" borderId="0"/>
  </cellStyleXfs>
  <cellXfs count="323">
    <xf numFmtId="0" fontId="0" fillId="0" borderId="0" xfId="0" applyAlignment="1"/>
    <xf numFmtId="0" fontId="3" fillId="0" borderId="0" xfId="0" applyFont="1" applyAlignment="1"/>
    <xf numFmtId="2" fontId="6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/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2" fontId="6" fillId="2" borderId="1" xfId="0" applyNumberFormat="1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" fontId="6" fillId="3" borderId="6" xfId="0" applyNumberFormat="1" applyFont="1" applyFill="1" applyBorder="1" applyAlignment="1">
      <alignment vertical="center"/>
    </xf>
    <xf numFmtId="1" fontId="6" fillId="3" borderId="5" xfId="0" applyNumberFormat="1" applyFont="1" applyFill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2" fontId="8" fillId="3" borderId="5" xfId="0" applyNumberFormat="1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23" fillId="0" borderId="1" xfId="0" applyFont="1" applyBorder="1" applyAlignment="1">
      <alignment horizontal="center" wrapText="1"/>
    </xf>
    <xf numFmtId="1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2" fontId="3" fillId="0" borderId="0" xfId="0" applyNumberFormat="1" applyFont="1" applyAlignment="1"/>
    <xf numFmtId="2" fontId="1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/>
    </xf>
    <xf numFmtId="1" fontId="6" fillId="2" borderId="8" xfId="0" applyNumberFormat="1" applyFont="1" applyFill="1" applyBorder="1" applyAlignment="1">
      <alignment horizontal="center" vertical="center"/>
    </xf>
    <xf numFmtId="1" fontId="6" fillId="2" borderId="10" xfId="0" applyNumberFormat="1" applyFont="1" applyFill="1" applyBorder="1" applyAlignment="1">
      <alignment horizontal="center" vertical="center"/>
    </xf>
    <xf numFmtId="2" fontId="6" fillId="2" borderId="8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2" fontId="6" fillId="2" borderId="10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2" fillId="0" borderId="8" xfId="0" applyFont="1" applyBorder="1" applyAlignment="1">
      <alignment horizontal="center" wrapText="1"/>
    </xf>
    <xf numFmtId="0" fontId="23" fillId="0" borderId="8" xfId="0" applyFont="1" applyBorder="1" applyAlignment="1">
      <alignment horizontal="center" wrapText="1"/>
    </xf>
    <xf numFmtId="0" fontId="12" fillId="2" borderId="10" xfId="0" applyFont="1" applyFill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/>
    </xf>
    <xf numFmtId="0" fontId="8" fillId="5" borderId="17" xfId="0" applyFont="1" applyFill="1" applyBorder="1" applyAlignment="1">
      <alignment vertical="center"/>
    </xf>
    <xf numFmtId="1" fontId="6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1" fontId="6" fillId="2" borderId="8" xfId="0" applyNumberFormat="1" applyFont="1" applyFill="1" applyBorder="1" applyAlignment="1">
      <alignment vertical="center"/>
    </xf>
    <xf numFmtId="2" fontId="9" fillId="2" borderId="8" xfId="0" applyNumberFormat="1" applyFont="1" applyFill="1" applyBorder="1" applyAlignment="1">
      <alignment vertical="center"/>
    </xf>
    <xf numFmtId="2" fontId="9" fillId="2" borderId="8" xfId="0" applyNumberFormat="1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left" vertical="center"/>
    </xf>
    <xf numFmtId="2" fontId="11" fillId="2" borderId="8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34" fillId="0" borderId="0" xfId="0" applyFont="1" applyAlignment="1"/>
    <xf numFmtId="0" fontId="35" fillId="0" borderId="0" xfId="0" applyFont="1" applyAlignment="1"/>
    <xf numFmtId="0" fontId="34" fillId="0" borderId="1" xfId="0" applyFont="1" applyBorder="1" applyAlignment="1">
      <alignment horizontal="center"/>
    </xf>
    <xf numFmtId="0" fontId="35" fillId="0" borderId="9" xfId="0" applyFont="1" applyBorder="1" applyAlignment="1">
      <alignment horizontal="center" vertical="center"/>
    </xf>
    <xf numFmtId="0" fontId="3" fillId="2" borderId="0" xfId="0" applyFont="1" applyFill="1" applyAlignment="1"/>
    <xf numFmtId="0" fontId="13" fillId="2" borderId="1" xfId="0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/>
    <xf numFmtId="0" fontId="2" fillId="2" borderId="8" xfId="0" applyFont="1" applyFill="1" applyBorder="1" applyAlignment="1">
      <alignment horizontal="center"/>
    </xf>
    <xf numFmtId="0" fontId="23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40" fillId="0" borderId="8" xfId="0" applyFont="1" applyBorder="1" applyAlignment="1"/>
    <xf numFmtId="0" fontId="41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8" fillId="7" borderId="8" xfId="0" applyFont="1" applyFill="1" applyBorder="1" applyAlignment="1">
      <alignment horizontal="center" vertical="center" wrapText="1"/>
    </xf>
    <xf numFmtId="0" fontId="43" fillId="2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2" fontId="23" fillId="0" borderId="8" xfId="0" applyNumberFormat="1" applyFont="1" applyBorder="1" applyAlignment="1">
      <alignment horizontal="center" vertical="center"/>
    </xf>
    <xf numFmtId="1" fontId="43" fillId="2" borderId="8" xfId="0" applyNumberFormat="1" applyFont="1" applyFill="1" applyBorder="1" applyAlignment="1">
      <alignment horizontal="center" vertical="center"/>
    </xf>
    <xf numFmtId="1" fontId="43" fillId="2" borderId="10" xfId="0" applyNumberFormat="1" applyFont="1" applyFill="1" applyBorder="1" applyAlignment="1">
      <alignment horizontal="center" vertical="center"/>
    </xf>
    <xf numFmtId="0" fontId="43" fillId="2" borderId="17" xfId="0" applyFont="1" applyFill="1" applyBorder="1" applyAlignment="1">
      <alignment horizontal="center" vertical="center"/>
    </xf>
    <xf numFmtId="0" fontId="43" fillId="2" borderId="23" xfId="0" applyFont="1" applyFill="1" applyBorder="1" applyAlignment="1">
      <alignment horizontal="center" vertical="center"/>
    </xf>
    <xf numFmtId="1" fontId="43" fillId="2" borderId="9" xfId="0" applyNumberFormat="1" applyFont="1" applyFill="1" applyBorder="1" applyAlignment="1">
      <alignment horizontal="center" vertical="center"/>
    </xf>
    <xf numFmtId="1" fontId="43" fillId="2" borderId="22" xfId="0" applyNumberFormat="1" applyFont="1" applyFill="1" applyBorder="1" applyAlignment="1">
      <alignment horizontal="center" vertical="center"/>
    </xf>
    <xf numFmtId="0" fontId="49" fillId="2" borderId="10" xfId="0" applyFont="1" applyFill="1" applyBorder="1" applyAlignment="1">
      <alignment horizontal="center"/>
    </xf>
    <xf numFmtId="0" fontId="43" fillId="2" borderId="10" xfId="0" applyFont="1" applyFill="1" applyBorder="1" applyAlignment="1">
      <alignment horizontal="center" vertical="center"/>
    </xf>
    <xf numFmtId="0" fontId="43" fillId="2" borderId="10" xfId="0" applyFont="1" applyFill="1" applyBorder="1" applyAlignment="1">
      <alignment vertical="center"/>
    </xf>
    <xf numFmtId="0" fontId="43" fillId="2" borderId="18" xfId="0" applyFont="1" applyFill="1" applyBorder="1" applyAlignment="1">
      <alignment vertical="center"/>
    </xf>
    <xf numFmtId="0" fontId="50" fillId="0" borderId="10" xfId="0" applyFont="1" applyBorder="1" applyAlignment="1"/>
    <xf numFmtId="0" fontId="42" fillId="2" borderId="8" xfId="0" applyFont="1" applyFill="1" applyBorder="1" applyAlignment="1">
      <alignment vertical="center"/>
    </xf>
    <xf numFmtId="0" fontId="42" fillId="2" borderId="9" xfId="0" applyFont="1" applyFill="1" applyBorder="1" applyAlignment="1">
      <alignment horizontal="center" vertical="center"/>
    </xf>
    <xf numFmtId="1" fontId="42" fillId="2" borderId="9" xfId="0" applyNumberFormat="1" applyFont="1" applyFill="1" applyBorder="1" applyAlignment="1">
      <alignment horizontal="center" vertical="center"/>
    </xf>
    <xf numFmtId="0" fontId="42" fillId="0" borderId="0" xfId="0" applyFont="1" applyAlignment="1"/>
    <xf numFmtId="0" fontId="13" fillId="2" borderId="8" xfId="0" applyFont="1" applyFill="1" applyBorder="1" applyAlignment="1">
      <alignment horizontal="center" vertical="center" wrapText="1"/>
    </xf>
    <xf numFmtId="1" fontId="6" fillId="0" borderId="8" xfId="0" applyNumberFormat="1" applyFont="1" applyBorder="1" applyAlignment="1">
      <alignment vertical="center"/>
    </xf>
    <xf numFmtId="0" fontId="35" fillId="0" borderId="8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4" fillId="0" borderId="0" xfId="0" applyFont="1" applyAlignment="1"/>
    <xf numFmtId="0" fontId="5" fillId="0" borderId="8" xfId="0" applyFont="1" applyBorder="1" applyAlignment="1">
      <alignment horizontal="center"/>
    </xf>
    <xf numFmtId="0" fontId="5" fillId="0" borderId="0" xfId="0" applyFont="1" applyAlignment="1"/>
    <xf numFmtId="2" fontId="5" fillId="0" borderId="0" xfId="0" applyNumberFormat="1" applyFont="1" applyAlignment="1"/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2" borderId="8" xfId="0" applyFont="1" applyFill="1" applyBorder="1" applyAlignment="1">
      <alignment horizontal="center" wrapText="1"/>
    </xf>
    <xf numFmtId="2" fontId="6" fillId="2" borderId="8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2" borderId="9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/>
    <xf numFmtId="0" fontId="6" fillId="0" borderId="8" xfId="0" applyFont="1" applyBorder="1" applyAlignment="1"/>
    <xf numFmtId="0" fontId="8" fillId="0" borderId="0" xfId="0" applyFont="1" applyAlignment="1"/>
    <xf numFmtId="0" fontId="3" fillId="0" borderId="0" xfId="0" applyFont="1" applyAlignment="1">
      <alignment horizontal="center"/>
    </xf>
    <xf numFmtId="0" fontId="41" fillId="2" borderId="17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/>
    </xf>
    <xf numFmtId="2" fontId="6" fillId="4" borderId="8" xfId="0" applyNumberFormat="1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1" fontId="6" fillId="4" borderId="8" xfId="0" applyNumberFormat="1" applyFont="1" applyFill="1" applyBorder="1" applyAlignment="1">
      <alignment horizontal="center" vertical="center"/>
    </xf>
    <xf numFmtId="1" fontId="6" fillId="4" borderId="10" xfId="0" applyNumberFormat="1" applyFont="1" applyFill="1" applyBorder="1" applyAlignment="1">
      <alignment horizontal="center" vertical="center"/>
    </xf>
    <xf numFmtId="0" fontId="41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34" fillId="0" borderId="0" xfId="0" applyFont="1" applyAlignment="1">
      <alignment horizontal="center"/>
    </xf>
    <xf numFmtId="165" fontId="11" fillId="2" borderId="8" xfId="0" applyNumberFormat="1" applyFont="1" applyFill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165" fontId="58" fillId="0" borderId="17" xfId="1" applyNumberFormat="1" applyFont="1" applyBorder="1" applyAlignment="1">
      <alignment horizontal="center"/>
    </xf>
    <xf numFmtId="165" fontId="58" fillId="0" borderId="8" xfId="1" applyNumberFormat="1" applyFont="1" applyBorder="1" applyAlignment="1">
      <alignment horizontal="center"/>
    </xf>
    <xf numFmtId="0" fontId="13" fillId="2" borderId="8" xfId="0" applyFont="1" applyFill="1" applyBorder="1" applyAlignment="1">
      <alignment horizontal="center" vertical="center"/>
    </xf>
    <xf numFmtId="0" fontId="4" fillId="0" borderId="0" xfId="0" applyFont="1" applyAlignment="1"/>
    <xf numFmtId="0" fontId="3" fillId="4" borderId="0" xfId="0" applyFont="1" applyFill="1" applyAlignment="1"/>
    <xf numFmtId="0" fontId="3" fillId="4" borderId="0" xfId="0" applyFont="1" applyFill="1" applyAlignment="1">
      <alignment horizontal="center"/>
    </xf>
    <xf numFmtId="0" fontId="60" fillId="0" borderId="0" xfId="0" applyFont="1" applyAlignment="1">
      <alignment horizontal="center" vertical="center"/>
    </xf>
    <xf numFmtId="0" fontId="50" fillId="0" borderId="0" xfId="0" applyFont="1" applyAlignment="1"/>
    <xf numFmtId="0" fontId="51" fillId="0" borderId="0" xfId="0" applyFont="1" applyAlignment="1">
      <alignment horizontal="center" vertical="center"/>
    </xf>
    <xf numFmtId="1" fontId="51" fillId="0" borderId="0" xfId="0" applyNumberFormat="1" applyFont="1" applyAlignment="1">
      <alignment horizontal="center" vertical="center"/>
    </xf>
    <xf numFmtId="1" fontId="6" fillId="2" borderId="17" xfId="0" applyNumberFormat="1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 wrapText="1"/>
    </xf>
    <xf numFmtId="0" fontId="22" fillId="0" borderId="9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2" fontId="6" fillId="2" borderId="9" xfId="0" applyNumberFormat="1" applyFont="1" applyFill="1" applyBorder="1" applyAlignment="1">
      <alignment horizontal="center" vertical="center"/>
    </xf>
    <xf numFmtId="1" fontId="6" fillId="2" borderId="9" xfId="0" applyNumberFormat="1" applyFont="1" applyFill="1" applyBorder="1" applyAlignment="1">
      <alignment horizontal="center" vertical="center"/>
    </xf>
    <xf numFmtId="2" fontId="6" fillId="2" borderId="22" xfId="0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23" fillId="0" borderId="45" xfId="0" applyFont="1" applyBorder="1" applyAlignment="1">
      <alignment horizontal="center" wrapText="1"/>
    </xf>
    <xf numFmtId="0" fontId="6" fillId="2" borderId="46" xfId="0" applyFont="1" applyFill="1" applyBorder="1" applyAlignment="1">
      <alignment horizontal="center" vertical="center" wrapText="1"/>
    </xf>
    <xf numFmtId="0" fontId="22" fillId="0" borderId="46" xfId="0" applyFont="1" applyBorder="1" applyAlignment="1">
      <alignment horizontal="center" wrapText="1"/>
    </xf>
    <xf numFmtId="0" fontId="3" fillId="0" borderId="46" xfId="0" applyFont="1" applyBorder="1" applyAlignment="1">
      <alignment horizontal="center"/>
    </xf>
    <xf numFmtId="2" fontId="6" fillId="2" borderId="46" xfId="0" applyNumberFormat="1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1" fontId="6" fillId="2" borderId="46" xfId="0" applyNumberFormat="1" applyFont="1" applyFill="1" applyBorder="1" applyAlignment="1">
      <alignment horizontal="center" vertical="center"/>
    </xf>
    <xf numFmtId="2" fontId="6" fillId="2" borderId="47" xfId="0" applyNumberFormat="1" applyFont="1" applyFill="1" applyBorder="1" applyAlignment="1">
      <alignment horizontal="center" vertical="center"/>
    </xf>
    <xf numFmtId="0" fontId="5" fillId="2" borderId="0" xfId="0" applyFont="1" applyFill="1" applyAlignment="1"/>
    <xf numFmtId="0" fontId="56" fillId="2" borderId="11" xfId="4" applyFont="1" applyFill="1" applyBorder="1" applyAlignment="1">
      <alignment horizontal="center"/>
    </xf>
    <xf numFmtId="0" fontId="56" fillId="2" borderId="12" xfId="4" applyFont="1" applyFill="1" applyBorder="1" applyAlignment="1">
      <alignment horizontal="center"/>
    </xf>
    <xf numFmtId="0" fontId="56" fillId="2" borderId="13" xfId="4" applyFont="1" applyFill="1" applyBorder="1" applyAlignment="1">
      <alignment horizontal="center"/>
    </xf>
    <xf numFmtId="0" fontId="56" fillId="2" borderId="34" xfId="4" applyFont="1" applyFill="1" applyBorder="1" applyAlignment="1">
      <alignment horizontal="center"/>
    </xf>
    <xf numFmtId="0" fontId="56" fillId="2" borderId="35" xfId="4" applyFont="1" applyFill="1" applyBorder="1" applyAlignment="1">
      <alignment horizontal="center"/>
    </xf>
    <xf numFmtId="0" fontId="56" fillId="2" borderId="36" xfId="4" applyFont="1" applyFill="1" applyBorder="1" applyAlignment="1">
      <alignment horizontal="center"/>
    </xf>
    <xf numFmtId="0" fontId="57" fillId="2" borderId="31" xfId="4" applyFont="1" applyFill="1" applyBorder="1" applyAlignment="1">
      <alignment horizontal="center"/>
    </xf>
    <xf numFmtId="0" fontId="57" fillId="2" borderId="32" xfId="4" applyFont="1" applyFill="1" applyBorder="1" applyAlignment="1">
      <alignment horizontal="center"/>
    </xf>
    <xf numFmtId="0" fontId="57" fillId="2" borderId="33" xfId="4" applyFont="1" applyFill="1" applyBorder="1" applyAlignment="1">
      <alignment horizontal="center"/>
    </xf>
    <xf numFmtId="0" fontId="55" fillId="2" borderId="11" xfId="4" applyFont="1" applyFill="1" applyBorder="1" applyAlignment="1">
      <alignment horizontal="center"/>
    </xf>
    <xf numFmtId="0" fontId="55" fillId="2" borderId="12" xfId="4" applyFont="1" applyFill="1" applyBorder="1" applyAlignment="1">
      <alignment horizontal="center"/>
    </xf>
    <xf numFmtId="0" fontId="55" fillId="2" borderId="13" xfId="4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0" fontId="54" fillId="2" borderId="11" xfId="4" applyFont="1" applyFill="1" applyBorder="1" applyAlignment="1">
      <alignment horizontal="center"/>
    </xf>
    <xf numFmtId="0" fontId="54" fillId="2" borderId="12" xfId="4" applyFont="1" applyFill="1" applyBorder="1" applyAlignment="1">
      <alignment horizontal="center"/>
    </xf>
    <xf numFmtId="0" fontId="54" fillId="2" borderId="13" xfId="4" applyFont="1" applyFill="1" applyBorder="1" applyAlignment="1">
      <alignment horizontal="center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center"/>
    </xf>
    <xf numFmtId="0" fontId="48" fillId="2" borderId="26" xfId="0" applyFont="1" applyFill="1" applyBorder="1" applyAlignment="1">
      <alignment horizontal="center" vertical="center"/>
    </xf>
    <xf numFmtId="0" fontId="48" fillId="2" borderId="25" xfId="0" applyFont="1" applyFill="1" applyBorder="1" applyAlignment="1">
      <alignment horizontal="center" vertical="center"/>
    </xf>
    <xf numFmtId="0" fontId="48" fillId="2" borderId="27" xfId="0" applyFont="1" applyFill="1" applyBorder="1" applyAlignment="1">
      <alignment horizontal="center" vertical="center"/>
    </xf>
    <xf numFmtId="0" fontId="44" fillId="2" borderId="38" xfId="0" applyFont="1" applyFill="1" applyBorder="1" applyAlignment="1">
      <alignment horizontal="center" vertical="center"/>
    </xf>
    <xf numFmtId="0" fontId="44" fillId="2" borderId="39" xfId="0" applyFont="1" applyFill="1" applyBorder="1" applyAlignment="1">
      <alignment horizontal="center" vertical="center"/>
    </xf>
    <xf numFmtId="0" fontId="44" fillId="2" borderId="44" xfId="0" applyFont="1" applyFill="1" applyBorder="1" applyAlignment="1">
      <alignment horizontal="center" vertical="center"/>
    </xf>
    <xf numFmtId="0" fontId="54" fillId="2" borderId="40" xfId="4" applyFont="1" applyFill="1" applyBorder="1" applyAlignment="1">
      <alignment horizontal="center"/>
    </xf>
    <xf numFmtId="0" fontId="54" fillId="2" borderId="10" xfId="4" applyFont="1" applyFill="1" applyBorder="1" applyAlignment="1">
      <alignment horizontal="center"/>
    </xf>
    <xf numFmtId="0" fontId="54" fillId="2" borderId="41" xfId="4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34" fillId="0" borderId="0" xfId="0" applyFont="1" applyAlignment="1">
      <alignment horizontal="center" wrapText="1"/>
    </xf>
    <xf numFmtId="0" fontId="34" fillId="0" borderId="14" xfId="0" applyFont="1" applyBorder="1" applyAlignment="1">
      <alignment horizontal="center" wrapText="1"/>
    </xf>
    <xf numFmtId="0" fontId="56" fillId="2" borderId="42" xfId="4" applyFont="1" applyFill="1" applyBorder="1" applyAlignment="1">
      <alignment horizontal="center"/>
    </xf>
    <xf numFmtId="0" fontId="56" fillId="2" borderId="8" xfId="4" applyFont="1" applyFill="1" applyBorder="1" applyAlignment="1">
      <alignment horizontal="center"/>
    </xf>
    <xf numFmtId="0" fontId="56" fillId="2" borderId="43" xfId="4" applyFont="1" applyFill="1" applyBorder="1" applyAlignment="1">
      <alignment horizontal="center"/>
    </xf>
    <xf numFmtId="0" fontId="55" fillId="2" borderId="42" xfId="4" applyFont="1" applyFill="1" applyBorder="1" applyAlignment="1">
      <alignment horizontal="center"/>
    </xf>
    <xf numFmtId="0" fontId="55" fillId="2" borderId="8" xfId="4" applyFont="1" applyFill="1" applyBorder="1" applyAlignment="1">
      <alignment horizontal="center"/>
    </xf>
    <xf numFmtId="0" fontId="55" fillId="2" borderId="43" xfId="4" applyFont="1" applyFill="1" applyBorder="1" applyAlignment="1">
      <alignment horizontal="center"/>
    </xf>
    <xf numFmtId="0" fontId="59" fillId="2" borderId="42" xfId="4" applyFont="1" applyFill="1" applyBorder="1" applyAlignment="1">
      <alignment horizontal="center"/>
    </xf>
    <xf numFmtId="0" fontId="59" fillId="2" borderId="8" xfId="4" applyFont="1" applyFill="1" applyBorder="1" applyAlignment="1">
      <alignment horizontal="center"/>
    </xf>
    <xf numFmtId="0" fontId="59" fillId="2" borderId="43" xfId="4" applyFont="1" applyFill="1" applyBorder="1" applyAlignment="1">
      <alignment horizontal="center"/>
    </xf>
    <xf numFmtId="0" fontId="57" fillId="2" borderId="42" xfId="4" applyFont="1" applyFill="1" applyBorder="1" applyAlignment="1">
      <alignment horizontal="center"/>
    </xf>
    <xf numFmtId="0" fontId="57" fillId="2" borderId="8" xfId="4" applyFont="1" applyFill="1" applyBorder="1" applyAlignment="1">
      <alignment horizontal="center"/>
    </xf>
    <xf numFmtId="0" fontId="57" fillId="2" borderId="43" xfId="4" applyFont="1" applyFill="1" applyBorder="1" applyAlignment="1">
      <alignment horizontal="center"/>
    </xf>
    <xf numFmtId="0" fontId="57" fillId="2" borderId="11" xfId="4" applyFont="1" applyFill="1" applyBorder="1" applyAlignment="1">
      <alignment horizontal="center"/>
    </xf>
    <xf numFmtId="0" fontId="57" fillId="2" borderId="12" xfId="4" applyFont="1" applyFill="1" applyBorder="1" applyAlignment="1">
      <alignment horizontal="center"/>
    </xf>
    <xf numFmtId="0" fontId="57" fillId="2" borderId="13" xfId="4" applyFont="1" applyFill="1" applyBorder="1" applyAlignment="1">
      <alignment horizontal="center"/>
    </xf>
    <xf numFmtId="0" fontId="55" fillId="2" borderId="28" xfId="4" applyFont="1" applyFill="1" applyBorder="1" applyAlignment="1">
      <alignment horizontal="center"/>
    </xf>
    <xf numFmtId="0" fontId="55" fillId="2" borderId="29" xfId="4" applyFont="1" applyFill="1" applyBorder="1" applyAlignment="1">
      <alignment horizontal="center"/>
    </xf>
    <xf numFmtId="0" fontId="55" fillId="2" borderId="30" xfId="4" applyFont="1" applyFill="1" applyBorder="1" applyAlignment="1">
      <alignment horizontal="center"/>
    </xf>
    <xf numFmtId="0" fontId="54" fillId="2" borderId="28" xfId="4" applyFont="1" applyFill="1" applyBorder="1" applyAlignment="1">
      <alignment horizontal="center"/>
    </xf>
    <xf numFmtId="0" fontId="54" fillId="2" borderId="29" xfId="4" applyFont="1" applyFill="1" applyBorder="1" applyAlignment="1">
      <alignment horizontal="center"/>
    </xf>
    <xf numFmtId="0" fontId="54" fillId="2" borderId="30" xfId="4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37" fillId="2" borderId="7" xfId="0" applyFont="1" applyFill="1" applyBorder="1" applyAlignment="1">
      <alignment horizontal="center" vertical="center"/>
    </xf>
    <xf numFmtId="0" fontId="38" fillId="2" borderId="7" xfId="0" applyFont="1" applyFill="1" applyBorder="1" applyAlignment="1">
      <alignment horizontal="center" vertical="center"/>
    </xf>
    <xf numFmtId="0" fontId="38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7" fillId="4" borderId="18" xfId="4" applyFill="1" applyBorder="1" applyAlignment="1">
      <alignment horizontal="center" vertical="center"/>
    </xf>
    <xf numFmtId="0" fontId="14" fillId="0" borderId="19" xfId="0" applyFont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6" fillId="5" borderId="16" xfId="0" applyFont="1" applyFill="1" applyBorder="1" applyAlignment="1">
      <alignment horizontal="center" vertical="center"/>
    </xf>
    <xf numFmtId="0" fontId="26" fillId="5" borderId="15" xfId="0" applyFont="1" applyFill="1" applyBorder="1" applyAlignment="1">
      <alignment horizontal="center" vertical="center"/>
    </xf>
    <xf numFmtId="0" fontId="26" fillId="5" borderId="17" xfId="0" applyFont="1" applyFill="1" applyBorder="1" applyAlignment="1">
      <alignment horizontal="center" vertical="center"/>
    </xf>
    <xf numFmtId="0" fontId="39" fillId="6" borderId="1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36" fillId="6" borderId="19" xfId="0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24" fillId="8" borderId="19" xfId="0" applyFont="1" applyFill="1" applyBorder="1" applyAlignment="1">
      <alignment horizontal="center" vertical="center"/>
    </xf>
    <xf numFmtId="0" fontId="21" fillId="8" borderId="19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24" fillId="6" borderId="19" xfId="0" applyFont="1" applyFill="1" applyBorder="1" applyAlignment="1">
      <alignment horizontal="center" vertical="center"/>
    </xf>
    <xf numFmtId="0" fontId="21" fillId="6" borderId="19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2" fontId="6" fillId="7" borderId="16" xfId="0" applyNumberFormat="1" applyFont="1" applyFill="1" applyBorder="1" applyAlignment="1">
      <alignment horizontal="center" vertical="center"/>
    </xf>
    <xf numFmtId="2" fontId="6" fillId="7" borderId="15" xfId="0" applyNumberFormat="1" applyFont="1" applyFill="1" applyBorder="1" applyAlignment="1">
      <alignment horizontal="center" vertical="center"/>
    </xf>
    <xf numFmtId="2" fontId="6" fillId="7" borderId="17" xfId="0" applyNumberFormat="1" applyFont="1" applyFill="1" applyBorder="1" applyAlignment="1">
      <alignment horizontal="center" vertical="center"/>
    </xf>
    <xf numFmtId="2" fontId="8" fillId="7" borderId="16" xfId="0" applyNumberFormat="1" applyFont="1" applyFill="1" applyBorder="1" applyAlignment="1">
      <alignment horizontal="center" vertical="center"/>
    </xf>
    <xf numFmtId="2" fontId="8" fillId="7" borderId="15" xfId="0" applyNumberFormat="1" applyFont="1" applyFill="1" applyBorder="1" applyAlignment="1">
      <alignment horizontal="center" vertical="center"/>
    </xf>
    <xf numFmtId="2" fontId="8" fillId="7" borderId="17" xfId="0" applyNumberFormat="1" applyFont="1" applyFill="1" applyBorder="1" applyAlignment="1">
      <alignment horizontal="center" vertical="center"/>
    </xf>
    <xf numFmtId="2" fontId="10" fillId="7" borderId="16" xfId="0" applyNumberFormat="1" applyFont="1" applyFill="1" applyBorder="1" applyAlignment="1">
      <alignment horizontal="center" vertical="center"/>
    </xf>
    <xf numFmtId="2" fontId="10" fillId="7" borderId="15" xfId="0" applyNumberFormat="1" applyFont="1" applyFill="1" applyBorder="1" applyAlignment="1">
      <alignment horizontal="center" vertical="center"/>
    </xf>
    <xf numFmtId="2" fontId="10" fillId="7" borderId="17" xfId="0" applyNumberFormat="1" applyFont="1" applyFill="1" applyBorder="1" applyAlignment="1">
      <alignment horizontal="center" vertical="center"/>
    </xf>
    <xf numFmtId="2" fontId="8" fillId="3" borderId="16" xfId="0" applyNumberFormat="1" applyFont="1" applyFill="1" applyBorder="1" applyAlignment="1">
      <alignment horizontal="center" vertical="center"/>
    </xf>
    <xf numFmtId="2" fontId="8" fillId="3" borderId="15" xfId="0" applyNumberFormat="1" applyFont="1" applyFill="1" applyBorder="1" applyAlignment="1">
      <alignment horizontal="center" vertical="center"/>
    </xf>
    <xf numFmtId="2" fontId="8" fillId="3" borderId="17" xfId="0" applyNumberFormat="1" applyFont="1" applyFill="1" applyBorder="1" applyAlignment="1">
      <alignment horizontal="center" vertical="center"/>
    </xf>
    <xf numFmtId="2" fontId="10" fillId="3" borderId="16" xfId="0" applyNumberFormat="1" applyFont="1" applyFill="1" applyBorder="1" applyAlignment="1">
      <alignment horizontal="center" vertical="center"/>
    </xf>
    <xf numFmtId="2" fontId="10" fillId="3" borderId="15" xfId="0" applyNumberFormat="1" applyFont="1" applyFill="1" applyBorder="1" applyAlignment="1">
      <alignment horizontal="center" vertical="center"/>
    </xf>
    <xf numFmtId="2" fontId="10" fillId="3" borderId="17" xfId="0" applyNumberFormat="1" applyFont="1" applyFill="1" applyBorder="1" applyAlignment="1">
      <alignment horizontal="center" vertical="center"/>
    </xf>
    <xf numFmtId="2" fontId="6" fillId="3" borderId="16" xfId="0" applyNumberFormat="1" applyFont="1" applyFill="1" applyBorder="1" applyAlignment="1">
      <alignment horizontal="center" vertical="center"/>
    </xf>
    <xf numFmtId="2" fontId="6" fillId="3" borderId="15" xfId="0" applyNumberFormat="1" applyFont="1" applyFill="1" applyBorder="1" applyAlignment="1">
      <alignment horizontal="center" vertical="center"/>
    </xf>
    <xf numFmtId="2" fontId="6" fillId="3" borderId="17" xfId="0" applyNumberFormat="1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2" fontId="26" fillId="5" borderId="16" xfId="0" applyNumberFormat="1" applyFont="1" applyFill="1" applyBorder="1" applyAlignment="1">
      <alignment horizontal="center" vertical="center"/>
    </xf>
    <xf numFmtId="2" fontId="26" fillId="5" borderId="15" xfId="0" applyNumberFormat="1" applyFont="1" applyFill="1" applyBorder="1" applyAlignment="1">
      <alignment horizontal="center" vertical="center"/>
    </xf>
    <xf numFmtId="2" fontId="26" fillId="5" borderId="17" xfId="0" applyNumberFormat="1" applyFont="1" applyFill="1" applyBorder="1" applyAlignment="1">
      <alignment horizontal="center" vertical="center"/>
    </xf>
    <xf numFmtId="0" fontId="53" fillId="6" borderId="19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31" fillId="6" borderId="19" xfId="0" applyFont="1" applyFill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61" fillId="4" borderId="18" xfId="4" applyFont="1" applyFill="1" applyBorder="1" applyAlignment="1">
      <alignment horizontal="center" vertical="center"/>
    </xf>
    <xf numFmtId="0" fontId="42" fillId="2" borderId="8" xfId="0" applyFont="1" applyFill="1" applyBorder="1" applyAlignment="1">
      <alignment horizontal="center" vertical="center"/>
    </xf>
    <xf numFmtId="0" fontId="42" fillId="2" borderId="9" xfId="0" applyFont="1" applyFill="1" applyBorder="1" applyAlignment="1">
      <alignment horizontal="center" vertical="center"/>
    </xf>
    <xf numFmtId="0" fontId="43" fillId="6" borderId="16" xfId="0" applyFont="1" applyFill="1" applyBorder="1" applyAlignment="1">
      <alignment horizontal="center" vertical="center" wrapText="1"/>
    </xf>
    <xf numFmtId="0" fontId="43" fillId="6" borderId="15" xfId="0" applyFont="1" applyFill="1" applyBorder="1" applyAlignment="1">
      <alignment horizontal="center" vertical="center" wrapText="1"/>
    </xf>
    <xf numFmtId="0" fontId="43" fillId="6" borderId="17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48" fillId="3" borderId="37" xfId="0" applyFont="1" applyFill="1" applyBorder="1" applyAlignment="1">
      <alignment horizontal="center" vertical="center"/>
    </xf>
    <xf numFmtId="0" fontId="48" fillId="3" borderId="20" xfId="0" applyFont="1" applyFill="1" applyBorder="1" applyAlignment="1">
      <alignment horizontal="center" vertical="center"/>
    </xf>
    <xf numFmtId="0" fontId="48" fillId="3" borderId="21" xfId="0" applyFont="1" applyFill="1" applyBorder="1" applyAlignment="1">
      <alignment horizontal="center" vertical="center"/>
    </xf>
    <xf numFmtId="0" fontId="33" fillId="6" borderId="0" xfId="0" applyFont="1" applyFill="1" applyAlignment="1">
      <alignment horizontal="center"/>
    </xf>
    <xf numFmtId="0" fontId="31" fillId="6" borderId="0" xfId="0" applyFont="1" applyFill="1" applyAlignment="1">
      <alignment horizontal="center"/>
    </xf>
    <xf numFmtId="0" fontId="42" fillId="2" borderId="10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42" fillId="2" borderId="23" xfId="0" applyFont="1" applyFill="1" applyBorder="1" applyAlignment="1">
      <alignment horizontal="center" vertical="center"/>
    </xf>
    <xf numFmtId="1" fontId="6" fillId="3" borderId="16" xfId="0" applyNumberFormat="1" applyFont="1" applyFill="1" applyBorder="1" applyAlignment="1">
      <alignment horizontal="center" vertical="center"/>
    </xf>
    <xf numFmtId="1" fontId="6" fillId="3" borderId="15" xfId="0" applyNumberFormat="1" applyFont="1" applyFill="1" applyBorder="1" applyAlignment="1">
      <alignment horizontal="center" vertical="center"/>
    </xf>
    <xf numFmtId="1" fontId="6" fillId="3" borderId="17" xfId="0" applyNumberFormat="1" applyFont="1" applyFill="1" applyBorder="1" applyAlignment="1">
      <alignment horizontal="center" vertical="center"/>
    </xf>
    <xf numFmtId="1" fontId="6" fillId="0" borderId="16" xfId="0" applyNumberFormat="1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0" fontId="24" fillId="6" borderId="7" xfId="0" applyFont="1" applyFill="1" applyBorder="1" applyAlignment="1">
      <alignment horizontal="center" vertical="center"/>
    </xf>
    <xf numFmtId="0" fontId="21" fillId="6" borderId="7" xfId="0" applyFont="1" applyFill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6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5" xr:uid="{18CAE5C7-49B2-43FE-BB8F-5822C457982D}"/>
    <cellStyle name="Обычный 3" xfId="3" xr:uid="{00000000-0005-0000-0000-000003000000}"/>
    <cellStyle name="Обычный 5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13" Type="http://schemas.openxmlformats.org/officeDocument/2006/relationships/hyperlink" Target="#'DIVT &#1096;&#1091;&#1084;&#1086;&#1075;&#1083;&#1091;&#1096;&#1080;&#1090;'!A1"/><Relationship Id="rId18" Type="http://schemas.openxmlformats.org/officeDocument/2006/relationships/hyperlink" Target="#LORIOT!R1C1"/><Relationship Id="rId26" Type="http://schemas.openxmlformats.org/officeDocument/2006/relationships/image" Target="../media/image7.png"/><Relationship Id="rId3" Type="http://schemas.openxmlformats.org/officeDocument/2006/relationships/image" Target="../media/image2.png"/><Relationship Id="rId21" Type="http://schemas.openxmlformats.org/officeDocument/2006/relationships/hyperlink" Target="#'FeRRUM &#1087;&#1086;&#1083;&#1091;&#1087; &#1080;&#1085;&#1074;&#1077;&#1088;&#1090;&#1086;&#1088;'!R1C1"/><Relationship Id="rId7" Type="http://schemas.openxmlformats.org/officeDocument/2006/relationships/hyperlink" Target="#Energolux!A1"/><Relationship Id="rId12" Type="http://schemas.openxmlformats.org/officeDocument/2006/relationships/hyperlink" Target="#'&#1065;&#1080;&#1090; &#1091;&#1087;&#1088;&#1072;&#1074;&#1083;&#1077;&#1085;&#1080;&#1103; '!R1C1"/><Relationship Id="rId17" Type="http://schemas.openxmlformats.org/officeDocument/2006/relationships/hyperlink" Target="#' &#1042;&#1077;&#1085;&#1090;&#1080;&#1083;&#1103;&#1090;&#1086;&#1088;&#1099; Energolux'!R1C1"/><Relationship Id="rId25" Type="http://schemas.openxmlformats.org/officeDocument/2006/relationships/hyperlink" Target="#Berlington!A1"/><Relationship Id="rId2" Type="http://schemas.openxmlformats.org/officeDocument/2006/relationships/hyperlink" Target="#'&#1050;&#1088;&#1091;&#1075;&#1083;&#1099;&#1077; &#1080;&#1079;&#1076;. &#1080;&#1079; &#1086;&#1094;. &#1089;&#1090;&#1072;&#1083;&#1080;'!A1"/><Relationship Id="rId16" Type="http://schemas.openxmlformats.org/officeDocument/2006/relationships/image" Target="../media/image4.png"/><Relationship Id="rId20" Type="http://schemas.openxmlformats.org/officeDocument/2006/relationships/hyperlink" Target="#'FeRRUM &#1087;&#1086;&#1083;&#1091;&#1087;&#1088;&#1086;&#1084;'!R1C1"/><Relationship Id="rId29" Type="http://schemas.openxmlformats.org/officeDocument/2006/relationships/hyperlink" Target="#'DIVT &#1042;&#1086;&#1079;&#1076;. &#1050;&#1083;&#1072;&#1087;&#1072;&#1085;'!A1"/><Relationship Id="rId1" Type="http://schemas.openxmlformats.org/officeDocument/2006/relationships/image" Target="../media/image1.png"/><Relationship Id="rId6" Type="http://schemas.openxmlformats.org/officeDocument/2006/relationships/hyperlink" Target="#'&#1059;&#1079;&#1083;&#1099; DIVT (&#1074;&#1086;&#1079;&#1076;&#1091;&#1093;&#1086;&#1085;&#1072;&#1075;&#1088;&#1077;&#1074;)'!R1C1"/><Relationship Id="rId11" Type="http://schemas.openxmlformats.org/officeDocument/2006/relationships/hyperlink" Target="#'&#1046;&#1080;&#1088;&#1086;&#1091;&#1083;&#1086;&#1074;&#1080;&#1090;&#1077;&#1083;&#1100; &#1089;&#1077;&#1090;&#1095;&#1072;&#1090;&#1099;&#1081; DIVT '!R1C1"/><Relationship Id="rId24" Type="http://schemas.openxmlformats.org/officeDocument/2006/relationships/image" Target="../media/image6.emf"/><Relationship Id="rId32" Type="http://schemas.openxmlformats.org/officeDocument/2006/relationships/image" Target="../media/image9.png"/><Relationship Id="rId5" Type="http://schemas.openxmlformats.org/officeDocument/2006/relationships/hyperlink" Target="#'&#1043;&#1080;&#1073;&#1082;&#1080;&#1077; &#1074;&#1089;&#1090;&#1072;&#1074;&#1082;&#1080; DIVT'!A1"/><Relationship Id="rId15" Type="http://schemas.openxmlformats.org/officeDocument/2006/relationships/hyperlink" Target="#FeRRUM!R1C1"/><Relationship Id="rId23" Type="http://schemas.openxmlformats.org/officeDocument/2006/relationships/hyperlink" Target="#Electrotest!R1C1"/><Relationship Id="rId28" Type="http://schemas.openxmlformats.org/officeDocument/2006/relationships/image" Target="../media/image8.png"/><Relationship Id="rId10" Type="http://schemas.openxmlformats.org/officeDocument/2006/relationships/hyperlink" Target="#'Energolux &#1052;&#1091;&#1083;&#1100;&#1090;&#1080;-&#1057;&#1087;&#1083;&#1080;&#1090;&#1099;'!A1"/><Relationship Id="rId19" Type="http://schemas.openxmlformats.org/officeDocument/2006/relationships/image" Target="../media/image5.png"/><Relationship Id="rId31" Type="http://schemas.openxmlformats.org/officeDocument/2006/relationships/hyperlink" Target="#' &#1042;&#1077;&#1085;&#1090;&#1080;&#1083;&#1103;&#1090;&#1086;&#1088;&#1099; Lufberg'!A1"/><Relationship Id="rId4" Type="http://schemas.openxmlformats.org/officeDocument/2006/relationships/hyperlink" Target="#'DIVT &#1092;&#1080;&#1083;&#1100;&#1090;&#1088;'!R1C1"/><Relationship Id="rId9" Type="http://schemas.openxmlformats.org/officeDocument/2006/relationships/hyperlink" Target="#'Energolux &#1087;&#1086;&#1083;&#1091;&#1087;&#1088;&#1086;&#1084;'!A1"/><Relationship Id="rId14" Type="http://schemas.openxmlformats.org/officeDocument/2006/relationships/hyperlink" Target="#'Energolux &#1052;&#1091;&#1083;&#1100;&#1090;&#1080;-&#1057;&#1087;&#1083;&#1080;&#1090;&#1099; BIG'!A1"/><Relationship Id="rId22" Type="http://schemas.openxmlformats.org/officeDocument/2006/relationships/hyperlink" Target="#'FeRRUM &#1052;&#1091;&#1083;&#1100;&#1090;&#1080;-&#1057;&#1087;&#1083;&#1080; &#1080;&#1085;&#1074;&#1077;&#1088;&#1090;&#1086;&#1088;'!R1C1"/><Relationship Id="rId27" Type="http://schemas.openxmlformats.org/officeDocument/2006/relationships/hyperlink" Target="#'&#1055;&#1088;&#1080;&#1074;&#1086;&#1076;&#1072; Lufberg'!A1"/><Relationship Id="rId30" Type="http://schemas.openxmlformats.org/officeDocument/2006/relationships/hyperlink" Target="#'Energolux &#1048;&#1053;&#1074;&#1077;&#1088;&#1090;. &#1087;&#1086;&#1083;&#1091;&#1087;&#1088;&#1086;&#1084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5" Type="http://schemas.openxmlformats.org/officeDocument/2006/relationships/image" Target="../media/image14.jpeg"/><Relationship Id="rId4" Type="http://schemas.openxmlformats.org/officeDocument/2006/relationships/image" Target="../media/image1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5" Type="http://schemas.openxmlformats.org/officeDocument/2006/relationships/image" Target="../media/image19.png"/><Relationship Id="rId4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5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5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5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5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15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5.png"/><Relationship Id="rId1" Type="http://schemas.openxmlformats.org/officeDocument/2006/relationships/image" Target="../media/image15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15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15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15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image" Target="../media/image15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15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6.emf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DIVT &#1092;&#1080;&#1083;&#1100;&#1090;&#1088;'!R1C1"/><Relationship Id="rId1" Type="http://schemas.openxmlformats.org/officeDocument/2006/relationships/image" Target="../media/image15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jpeg"/><Relationship Id="rId2" Type="http://schemas.openxmlformats.org/officeDocument/2006/relationships/image" Target="../media/image2.png"/><Relationship Id="rId1" Type="http://schemas.openxmlformats.org/officeDocument/2006/relationships/image" Target="../media/image15.png"/><Relationship Id="rId5" Type="http://schemas.openxmlformats.org/officeDocument/2006/relationships/image" Target="../media/image30.jpeg"/><Relationship Id="rId4" Type="http://schemas.openxmlformats.org/officeDocument/2006/relationships/image" Target="../media/image29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0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2.png"/><Relationship Id="rId1" Type="http://schemas.openxmlformats.org/officeDocument/2006/relationships/image" Target="../media/image10.png"/><Relationship Id="rId4" Type="http://schemas.openxmlformats.org/officeDocument/2006/relationships/image" Target="../media/image32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0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png"/><Relationship Id="rId2" Type="http://schemas.openxmlformats.org/officeDocument/2006/relationships/image" Target="../media/image2.png"/><Relationship Id="rId1" Type="http://schemas.openxmlformats.org/officeDocument/2006/relationships/image" Target="../media/image10.png"/><Relationship Id="rId6" Type="http://schemas.openxmlformats.org/officeDocument/2006/relationships/image" Target="../media/image36.png"/><Relationship Id="rId5" Type="http://schemas.openxmlformats.org/officeDocument/2006/relationships/image" Target="../media/image35.png"/><Relationship Id="rId4" Type="http://schemas.openxmlformats.org/officeDocument/2006/relationships/image" Target="../media/image34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0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0</xdr:row>
      <xdr:rowOff>152400</xdr:rowOff>
    </xdr:from>
    <xdr:to>
      <xdr:col>6</xdr:col>
      <xdr:colOff>92076</xdr:colOff>
      <xdr:row>6</xdr:row>
      <xdr:rowOff>279749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1460" t="17051" r="1918" b="16667"/>
        <a:stretch/>
      </xdr:blipFill>
      <xdr:spPr bwMode="auto">
        <a:xfrm>
          <a:off x="819150" y="152400"/>
          <a:ext cx="4200526" cy="1013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410987</xdr:colOff>
      <xdr:row>33</xdr:row>
      <xdr:rowOff>73027</xdr:rowOff>
    </xdr:from>
    <xdr:to>
      <xdr:col>8</xdr:col>
      <xdr:colOff>567620</xdr:colOff>
      <xdr:row>33</xdr:row>
      <xdr:rowOff>339727</xdr:rowOff>
    </xdr:to>
    <xdr:pic>
      <xdr:nvPicPr>
        <xdr:cNvPr id="17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71431" y="11171416"/>
          <a:ext cx="1257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407458</xdr:colOff>
      <xdr:row>36</xdr:row>
      <xdr:rowOff>79021</xdr:rowOff>
    </xdr:from>
    <xdr:to>
      <xdr:col>8</xdr:col>
      <xdr:colOff>564091</xdr:colOff>
      <xdr:row>36</xdr:row>
      <xdr:rowOff>345721</xdr:rowOff>
    </xdr:to>
    <xdr:pic>
      <xdr:nvPicPr>
        <xdr:cNvPr id="18" name="Рисунок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67902" y="12320410"/>
          <a:ext cx="1257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7</xdr:col>
      <xdr:colOff>443795</xdr:colOff>
      <xdr:row>37</xdr:row>
      <xdr:rowOff>70908</xdr:rowOff>
    </xdr:from>
    <xdr:ext cx="1200150" cy="266700"/>
    <xdr:pic>
      <xdr:nvPicPr>
        <xdr:cNvPr id="32" name="Рисунок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04239" y="12693297"/>
          <a:ext cx="1200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389820</xdr:colOff>
      <xdr:row>32</xdr:row>
      <xdr:rowOff>65971</xdr:rowOff>
    </xdr:from>
    <xdr:ext cx="1200150" cy="266700"/>
    <xdr:pic>
      <xdr:nvPicPr>
        <xdr:cNvPr id="27" name="Рисунок 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50264" y="10783360"/>
          <a:ext cx="1200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7</xdr:col>
      <xdr:colOff>486834</xdr:colOff>
      <xdr:row>18</xdr:row>
      <xdr:rowOff>125736</xdr:rowOff>
    </xdr:from>
    <xdr:to>
      <xdr:col>8</xdr:col>
      <xdr:colOff>951103</xdr:colOff>
      <xdr:row>19</xdr:row>
      <xdr:rowOff>6034</xdr:rowOff>
    </xdr:to>
    <xdr:pic>
      <xdr:nvPicPr>
        <xdr:cNvPr id="28" name="Picture 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0CDF68D-ECFE-41C5-B82D-0730E97C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147278" y="5509125"/>
          <a:ext cx="1564936" cy="261298"/>
        </a:xfrm>
        <a:prstGeom prst="rect">
          <a:avLst/>
        </a:prstGeom>
        <a:noFill/>
      </xdr:spPr>
    </xdr:pic>
    <xdr:clientData/>
  </xdr:twoCellAnchor>
  <xdr:oneCellAnchor>
    <xdr:from>
      <xdr:col>7</xdr:col>
      <xdr:colOff>550333</xdr:colOff>
      <xdr:row>19</xdr:row>
      <xdr:rowOff>110027</xdr:rowOff>
    </xdr:from>
    <xdr:ext cx="1519605" cy="254637"/>
    <xdr:pic>
      <xdr:nvPicPr>
        <xdr:cNvPr id="33" name="Picture 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56E9B78-56F2-4FC1-928E-DCA6DEEF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210777" y="5874416"/>
          <a:ext cx="1519605" cy="254637"/>
        </a:xfrm>
        <a:prstGeom prst="rect">
          <a:avLst/>
        </a:prstGeom>
        <a:noFill/>
      </xdr:spPr>
    </xdr:pic>
    <xdr:clientData/>
  </xdr:oneCellAnchor>
  <xdr:oneCellAnchor>
    <xdr:from>
      <xdr:col>7</xdr:col>
      <xdr:colOff>656426</xdr:colOff>
      <xdr:row>21</xdr:row>
      <xdr:rowOff>99443</xdr:rowOff>
    </xdr:from>
    <xdr:ext cx="1427625" cy="239224"/>
    <xdr:pic>
      <xdr:nvPicPr>
        <xdr:cNvPr id="43" name="Picture 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1E739FD-89DC-4ABA-9090-E247BE34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316870" y="6625832"/>
          <a:ext cx="1427625" cy="239224"/>
        </a:xfrm>
        <a:prstGeom prst="rect">
          <a:avLst/>
        </a:prstGeom>
        <a:noFill/>
      </xdr:spPr>
    </xdr:pic>
    <xdr:clientData/>
  </xdr:oneCellAnchor>
  <xdr:oneCellAnchor>
    <xdr:from>
      <xdr:col>7</xdr:col>
      <xdr:colOff>440267</xdr:colOff>
      <xdr:row>38</xdr:row>
      <xdr:rowOff>53270</xdr:rowOff>
    </xdr:from>
    <xdr:ext cx="1200150" cy="266700"/>
    <xdr:pic>
      <xdr:nvPicPr>
        <xdr:cNvPr id="52" name="Рисунок 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460FB0B-5A0C-4D32-9231-B5EB6929A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00711" y="13056659"/>
          <a:ext cx="1200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376766</xdr:colOff>
      <xdr:row>31</xdr:row>
      <xdr:rowOff>82904</xdr:rowOff>
    </xdr:from>
    <xdr:ext cx="1200150" cy="266700"/>
    <xdr:pic>
      <xdr:nvPicPr>
        <xdr:cNvPr id="55" name="Рисунок 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2EEBA8C0-E182-4E7B-8C57-B208B4D08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7210" y="10419293"/>
          <a:ext cx="1200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442735</xdr:colOff>
      <xdr:row>34</xdr:row>
      <xdr:rowOff>70555</xdr:rowOff>
    </xdr:from>
    <xdr:ext cx="1200150" cy="266700"/>
    <xdr:pic>
      <xdr:nvPicPr>
        <xdr:cNvPr id="38" name="Рисунок 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358C7DC-F575-4402-8A3F-F4E84ED49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03179" y="11549944"/>
          <a:ext cx="1200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610304</xdr:colOff>
      <xdr:row>22</xdr:row>
      <xdr:rowOff>50056</xdr:rowOff>
    </xdr:from>
    <xdr:ext cx="1477273" cy="247543"/>
    <xdr:pic>
      <xdr:nvPicPr>
        <xdr:cNvPr id="46" name="Picture 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D2347DF-B03A-45AC-B938-6A8A2306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270748" y="6957445"/>
          <a:ext cx="1477273" cy="247543"/>
        </a:xfrm>
        <a:prstGeom prst="rect">
          <a:avLst/>
        </a:prstGeom>
        <a:noFill/>
      </xdr:spPr>
    </xdr:pic>
    <xdr:clientData/>
  </xdr:oneCellAnchor>
  <xdr:oneCellAnchor>
    <xdr:from>
      <xdr:col>7</xdr:col>
      <xdr:colOff>321027</xdr:colOff>
      <xdr:row>13</xdr:row>
      <xdr:rowOff>42333</xdr:rowOff>
    </xdr:from>
    <xdr:ext cx="1730125" cy="436223"/>
    <xdr:pic>
      <xdr:nvPicPr>
        <xdr:cNvPr id="47" name="Рисунок 4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51EA10B-3EDF-4F69-937D-E070B671B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471" y="3520722"/>
          <a:ext cx="1730125" cy="436223"/>
        </a:xfrm>
        <a:prstGeom prst="rect">
          <a:avLst/>
        </a:prstGeom>
      </xdr:spPr>
    </xdr:pic>
    <xdr:clientData/>
  </xdr:oneCellAnchor>
  <xdr:oneCellAnchor>
    <xdr:from>
      <xdr:col>7</xdr:col>
      <xdr:colOff>567972</xdr:colOff>
      <xdr:row>27</xdr:row>
      <xdr:rowOff>112889</xdr:rowOff>
    </xdr:from>
    <xdr:ext cx="1477273" cy="247543"/>
    <xdr:pic>
      <xdr:nvPicPr>
        <xdr:cNvPr id="3" name="Picture 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4F8EF8AB-02D2-49F3-93C5-8A5B262C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228416" y="8925278"/>
          <a:ext cx="1477273" cy="247543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582084</xdr:colOff>
      <xdr:row>17</xdr:row>
      <xdr:rowOff>63499</xdr:rowOff>
    </xdr:from>
    <xdr:to>
      <xdr:col>8</xdr:col>
      <xdr:colOff>1026584</xdr:colOff>
      <xdr:row>17</xdr:row>
      <xdr:rowOff>353106</xdr:rowOff>
    </xdr:to>
    <xdr:pic>
      <xdr:nvPicPr>
        <xdr:cNvPr id="4" name="Рисунок 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986F83D2-53A3-DEEB-D436-62142A44A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2528" y="5065888"/>
          <a:ext cx="1545167" cy="289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338666</xdr:colOff>
      <xdr:row>14</xdr:row>
      <xdr:rowOff>10583</xdr:rowOff>
    </xdr:from>
    <xdr:ext cx="1730125" cy="436223"/>
    <xdr:pic>
      <xdr:nvPicPr>
        <xdr:cNvPr id="5" name="Рисунок 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53929085-B83D-4BE1-AFDF-F2EB4735B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8083" y="3481916"/>
          <a:ext cx="1730125" cy="436223"/>
        </a:xfrm>
        <a:prstGeom prst="rect">
          <a:avLst/>
        </a:prstGeom>
      </xdr:spPr>
    </xdr:pic>
    <xdr:clientData/>
  </xdr:oneCellAnchor>
  <xdr:oneCellAnchor>
    <xdr:from>
      <xdr:col>7</xdr:col>
      <xdr:colOff>402166</xdr:colOff>
      <xdr:row>15</xdr:row>
      <xdr:rowOff>42333</xdr:rowOff>
    </xdr:from>
    <xdr:ext cx="1730125" cy="436223"/>
    <xdr:pic>
      <xdr:nvPicPr>
        <xdr:cNvPr id="8" name="Рисунок 7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C7512869-D6F0-4B81-AEA4-0577C7EB9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1583" y="3947583"/>
          <a:ext cx="1730125" cy="436223"/>
        </a:xfrm>
        <a:prstGeom prst="rect">
          <a:avLst/>
        </a:prstGeom>
      </xdr:spPr>
    </xdr:pic>
    <xdr:clientData/>
  </xdr:oneCellAnchor>
  <xdr:oneCellAnchor>
    <xdr:from>
      <xdr:col>7</xdr:col>
      <xdr:colOff>433915</xdr:colOff>
      <xdr:row>16</xdr:row>
      <xdr:rowOff>52916</xdr:rowOff>
    </xdr:from>
    <xdr:ext cx="1730125" cy="436223"/>
    <xdr:pic>
      <xdr:nvPicPr>
        <xdr:cNvPr id="11" name="Рисунок 10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C26A4870-59B9-4E40-B99D-4A1DE3D67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3332" y="4392083"/>
          <a:ext cx="1730125" cy="436223"/>
        </a:xfrm>
        <a:prstGeom prst="rect">
          <a:avLst/>
        </a:prstGeom>
      </xdr:spPr>
    </xdr:pic>
    <xdr:clientData/>
  </xdr:oneCellAnchor>
  <xdr:twoCellAnchor editAs="oneCell">
    <xdr:from>
      <xdr:col>7</xdr:col>
      <xdr:colOff>250471</xdr:colOff>
      <xdr:row>30</xdr:row>
      <xdr:rowOff>1598</xdr:rowOff>
    </xdr:from>
    <xdr:to>
      <xdr:col>8</xdr:col>
      <xdr:colOff>894995</xdr:colOff>
      <xdr:row>31</xdr:row>
      <xdr:rowOff>17640</xdr:rowOff>
    </xdr:to>
    <xdr:pic>
      <xdr:nvPicPr>
        <xdr:cNvPr id="6" name="Рисунок 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5B995003-AEF7-4D8A-97E0-A8342FB61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6910915" y="9956987"/>
          <a:ext cx="1745191" cy="397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395111</xdr:colOff>
      <xdr:row>12</xdr:row>
      <xdr:rowOff>63499</xdr:rowOff>
    </xdr:from>
    <xdr:to>
      <xdr:col>8</xdr:col>
      <xdr:colOff>1013125</xdr:colOff>
      <xdr:row>12</xdr:row>
      <xdr:rowOff>358154</xdr:rowOff>
    </xdr:to>
    <xdr:pic>
      <xdr:nvPicPr>
        <xdr:cNvPr id="10" name="Рисунок 9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7E8A22C-2664-4BF9-8F53-217FA66E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5555" y="3160888"/>
          <a:ext cx="1718681" cy="294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564444</xdr:colOff>
      <xdr:row>29</xdr:row>
      <xdr:rowOff>7055</xdr:rowOff>
    </xdr:from>
    <xdr:ext cx="899583" cy="359833"/>
    <xdr:pic>
      <xdr:nvPicPr>
        <xdr:cNvPr id="12" name="Рисунок 11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F7393C7B-F598-45E6-B2D5-10B194196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4888" y="9581444"/>
          <a:ext cx="899583" cy="359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442735</xdr:colOff>
      <xdr:row>35</xdr:row>
      <xdr:rowOff>77610</xdr:rowOff>
    </xdr:from>
    <xdr:ext cx="1200150" cy="266700"/>
    <xdr:pic>
      <xdr:nvPicPr>
        <xdr:cNvPr id="9" name="Рисунок 3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B8FCC9F4-D5DD-4B05-8626-B0AD72410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03179" y="11937999"/>
          <a:ext cx="1200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666749</xdr:colOff>
      <xdr:row>20</xdr:row>
      <xdr:rowOff>120807</xdr:rowOff>
    </xdr:from>
    <xdr:ext cx="1372306" cy="265024"/>
    <xdr:pic>
      <xdr:nvPicPr>
        <xdr:cNvPr id="14" name="Picture 1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592E5D84-0FED-4394-B38D-7FD5D2ED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327193" y="6266196"/>
          <a:ext cx="1372306" cy="265024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578555</xdr:colOff>
      <xdr:row>28</xdr:row>
      <xdr:rowOff>14110</xdr:rowOff>
    </xdr:from>
    <xdr:to>
      <xdr:col>8</xdr:col>
      <xdr:colOff>479778</xdr:colOff>
      <xdr:row>28</xdr:row>
      <xdr:rowOff>338667</xdr:rowOff>
    </xdr:to>
    <xdr:pic>
      <xdr:nvPicPr>
        <xdr:cNvPr id="15" name="Рисунок 14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E6C8A5DE-184D-4DA1-93BE-BB17D64F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999" y="9207499"/>
          <a:ext cx="1001890" cy="324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461435</xdr:colOff>
      <xdr:row>108</xdr:row>
      <xdr:rowOff>21167</xdr:rowOff>
    </xdr:from>
    <xdr:to>
      <xdr:col>10</xdr:col>
      <xdr:colOff>901060</xdr:colOff>
      <xdr:row>109</xdr:row>
      <xdr:rowOff>70557</xdr:rowOff>
    </xdr:to>
    <xdr:pic>
      <xdr:nvPicPr>
        <xdr:cNvPr id="29793" name="Рисунок 6">
          <a:extLst>
            <a:ext uri="{FF2B5EF4-FFF2-40B4-BE49-F238E27FC236}">
              <a16:creationId xmlns:a16="http://schemas.microsoft.com/office/drawing/2014/main" id="{00000000-0008-0000-0200-0000617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41379" y="20411723"/>
          <a:ext cx="1385070" cy="3245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876300</xdr:colOff>
      <xdr:row>0</xdr:row>
      <xdr:rowOff>47625</xdr:rowOff>
    </xdr:from>
    <xdr:to>
      <xdr:col>12</xdr:col>
      <xdr:colOff>47625</xdr:colOff>
      <xdr:row>7</xdr:row>
      <xdr:rowOff>19050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47625"/>
          <a:ext cx="981075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219075</xdr:colOff>
      <xdr:row>1</xdr:row>
      <xdr:rowOff>38101</xdr:rowOff>
    </xdr:from>
    <xdr:to>
      <xdr:col>0</xdr:col>
      <xdr:colOff>828675</xdr:colOff>
      <xdr:row>7</xdr:row>
      <xdr:rowOff>26049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1"/>
          <a:ext cx="609600" cy="10356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895350</xdr:colOff>
      <xdr:row>1</xdr:row>
      <xdr:rowOff>209551</xdr:rowOff>
    </xdr:from>
    <xdr:to>
      <xdr:col>0</xdr:col>
      <xdr:colOff>2129323</xdr:colOff>
      <xdr:row>1</xdr:row>
      <xdr:rowOff>1009651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266701"/>
          <a:ext cx="1233973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657226</xdr:colOff>
      <xdr:row>1</xdr:row>
      <xdr:rowOff>66676</xdr:rowOff>
    </xdr:from>
    <xdr:to>
      <xdr:col>9</xdr:col>
      <xdr:colOff>752176</xdr:colOff>
      <xdr:row>1</xdr:row>
      <xdr:rowOff>895350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6" y="123826"/>
          <a:ext cx="799800" cy="828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400050</xdr:colOff>
      <xdr:row>93</xdr:row>
      <xdr:rowOff>0</xdr:rowOff>
    </xdr:from>
    <xdr:to>
      <xdr:col>10</xdr:col>
      <xdr:colOff>819151</xdr:colOff>
      <xdr:row>93</xdr:row>
      <xdr:rowOff>990600</xdr:rowOff>
    </xdr:to>
    <xdr:pic>
      <xdr:nvPicPr>
        <xdr:cNvPr id="2" name="Рисунок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28850" y="9067800"/>
          <a:ext cx="38671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400050</xdr:colOff>
      <xdr:row>43</xdr:row>
      <xdr:rowOff>0</xdr:rowOff>
    </xdr:from>
    <xdr:to>
      <xdr:col>10</xdr:col>
      <xdr:colOff>819150</xdr:colOff>
      <xdr:row>43</xdr:row>
      <xdr:rowOff>990600</xdr:rowOff>
    </xdr:to>
    <xdr:pic>
      <xdr:nvPicPr>
        <xdr:cNvPr id="2" name="Рисунок 6">
          <a:extLst>
            <a:ext uri="{FF2B5EF4-FFF2-40B4-BE49-F238E27FC236}">
              <a16:creationId xmlns:a16="http://schemas.microsoft.com/office/drawing/2014/main" id="{4C264650-9771-4369-A599-733465113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67400" y="21202650"/>
          <a:ext cx="40576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295275</xdr:colOff>
      <xdr:row>25</xdr:row>
      <xdr:rowOff>0</xdr:rowOff>
    </xdr:from>
    <xdr:to>
      <xdr:col>12</xdr:col>
      <xdr:colOff>26194</xdr:colOff>
      <xdr:row>26</xdr:row>
      <xdr:rowOff>859631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04C1BDFE-3CD6-4F28-B91F-618795DF8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34200" y="8924925"/>
          <a:ext cx="4055268" cy="992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988217</xdr:colOff>
      <xdr:row>1</xdr:row>
      <xdr:rowOff>214314</xdr:rowOff>
    </xdr:from>
    <xdr:to>
      <xdr:col>5</xdr:col>
      <xdr:colOff>315066</xdr:colOff>
      <xdr:row>1</xdr:row>
      <xdr:rowOff>988220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135C9CF-6F60-0803-3F4C-955F2ACA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6092" y="214314"/>
          <a:ext cx="4375099" cy="773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773906</xdr:colOff>
      <xdr:row>1</xdr:row>
      <xdr:rowOff>23812</xdr:rowOff>
    </xdr:from>
    <xdr:to>
      <xdr:col>12</xdr:col>
      <xdr:colOff>23812</xdr:colOff>
      <xdr:row>1</xdr:row>
      <xdr:rowOff>1095375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6A6AFFA-F1E0-1656-5174-52AFB1897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8156" y="23812"/>
          <a:ext cx="2869406" cy="1071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83344</xdr:colOff>
      <xdr:row>1</xdr:row>
      <xdr:rowOff>130967</xdr:rowOff>
    </xdr:from>
    <xdr:to>
      <xdr:col>7</xdr:col>
      <xdr:colOff>738188</xdr:colOff>
      <xdr:row>7</xdr:row>
      <xdr:rowOff>14630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17D9337-AF45-A351-3874-DA734114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7594" y="130967"/>
          <a:ext cx="654844" cy="1026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702470</xdr:colOff>
      <xdr:row>0</xdr:row>
      <xdr:rowOff>0</xdr:rowOff>
    </xdr:from>
    <xdr:to>
      <xdr:col>1</xdr:col>
      <xdr:colOff>403969</xdr:colOff>
      <xdr:row>7</xdr:row>
      <xdr:rowOff>166687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F29C187C-81BB-7A28-9F61-879FA87B9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470" y="0"/>
          <a:ext cx="2106562" cy="13096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295275</xdr:colOff>
      <xdr:row>52</xdr:row>
      <xdr:rowOff>0</xdr:rowOff>
    </xdr:from>
    <xdr:to>
      <xdr:col>12</xdr:col>
      <xdr:colOff>26193</xdr:colOff>
      <xdr:row>53</xdr:row>
      <xdr:rowOff>859631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F9B77FC7-AA54-48A9-89AB-9FD7F51DD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7056" y="4071938"/>
          <a:ext cx="4052887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976313</xdr:colOff>
      <xdr:row>0</xdr:row>
      <xdr:rowOff>0</xdr:rowOff>
    </xdr:from>
    <xdr:to>
      <xdr:col>7</xdr:col>
      <xdr:colOff>59531</xdr:colOff>
      <xdr:row>7</xdr:row>
      <xdr:rowOff>61189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A47C734-18AD-4154-9F7A-C7D443F2C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188" y="0"/>
          <a:ext cx="4369593" cy="12041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23812</xdr:rowOff>
    </xdr:from>
    <xdr:to>
      <xdr:col>1</xdr:col>
      <xdr:colOff>218257</xdr:colOff>
      <xdr:row>1</xdr:row>
      <xdr:rowOff>1083468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934AAF1F-C88E-4714-8CAB-BBA1577B5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812"/>
          <a:ext cx="2623320" cy="1059656"/>
        </a:xfrm>
        <a:prstGeom prst="rect">
          <a:avLst/>
        </a:prstGeom>
      </xdr:spPr>
    </xdr:pic>
    <xdr:clientData/>
  </xdr:twoCellAnchor>
  <xdr:twoCellAnchor editAs="oneCell">
    <xdr:from>
      <xdr:col>7</xdr:col>
      <xdr:colOff>190734</xdr:colOff>
      <xdr:row>1</xdr:row>
      <xdr:rowOff>23812</xdr:rowOff>
    </xdr:from>
    <xdr:to>
      <xdr:col>9</xdr:col>
      <xdr:colOff>284988</xdr:colOff>
      <xdr:row>1</xdr:row>
      <xdr:rowOff>1107281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CC563C00-956F-4ED3-947B-B06F53FB3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984" y="23812"/>
          <a:ext cx="1904004" cy="1083469"/>
        </a:xfrm>
        <a:prstGeom prst="rect">
          <a:avLst/>
        </a:prstGeom>
      </xdr:spPr>
    </xdr:pic>
    <xdr:clientData/>
  </xdr:twoCellAnchor>
  <xdr:twoCellAnchor editAs="oneCell">
    <xdr:from>
      <xdr:col>9</xdr:col>
      <xdr:colOff>500063</xdr:colOff>
      <xdr:row>1</xdr:row>
      <xdr:rowOff>95250</xdr:rowOff>
    </xdr:from>
    <xdr:to>
      <xdr:col>10</xdr:col>
      <xdr:colOff>305632</xdr:colOff>
      <xdr:row>1</xdr:row>
      <xdr:rowOff>1132115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10C09FDE-88B9-4AE2-B1F3-5724CD7D1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4063" y="95250"/>
          <a:ext cx="710444" cy="10368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295275</xdr:colOff>
      <xdr:row>45</xdr:row>
      <xdr:rowOff>0</xdr:rowOff>
    </xdr:from>
    <xdr:to>
      <xdr:col>12</xdr:col>
      <xdr:colOff>26194</xdr:colOff>
      <xdr:row>46</xdr:row>
      <xdr:rowOff>859631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7C30D76A-CD4F-42B8-9B5A-C11857F12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34200" y="8924925"/>
          <a:ext cx="4055268" cy="992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976313</xdr:colOff>
      <xdr:row>0</xdr:row>
      <xdr:rowOff>0</xdr:rowOff>
    </xdr:from>
    <xdr:to>
      <xdr:col>5</xdr:col>
      <xdr:colOff>273843</xdr:colOff>
      <xdr:row>7</xdr:row>
      <xdr:rowOff>61189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FE1731A-4A6E-4C45-9D95-B3EF3C52D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188" y="0"/>
          <a:ext cx="4379118" cy="12041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23812</xdr:rowOff>
    </xdr:from>
    <xdr:to>
      <xdr:col>1</xdr:col>
      <xdr:colOff>575445</xdr:colOff>
      <xdr:row>1</xdr:row>
      <xdr:rowOff>1083468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61E8B4D-F2DC-4437-AA55-763BCBACF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812"/>
          <a:ext cx="2623320" cy="1059656"/>
        </a:xfrm>
        <a:prstGeom prst="rect">
          <a:avLst/>
        </a:prstGeom>
      </xdr:spPr>
    </xdr:pic>
    <xdr:clientData/>
  </xdr:twoCellAnchor>
  <xdr:twoCellAnchor editAs="oneCell">
    <xdr:from>
      <xdr:col>7</xdr:col>
      <xdr:colOff>190734</xdr:colOff>
      <xdr:row>1</xdr:row>
      <xdr:rowOff>23812</xdr:rowOff>
    </xdr:from>
    <xdr:to>
      <xdr:col>9</xdr:col>
      <xdr:colOff>284988</xdr:colOff>
      <xdr:row>1</xdr:row>
      <xdr:rowOff>1107281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2B13AF0E-9DE9-4DC6-AC23-3AEACA188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509" y="23812"/>
          <a:ext cx="1904004" cy="1083469"/>
        </a:xfrm>
        <a:prstGeom prst="rect">
          <a:avLst/>
        </a:prstGeom>
      </xdr:spPr>
    </xdr:pic>
    <xdr:clientData/>
  </xdr:twoCellAnchor>
  <xdr:twoCellAnchor editAs="oneCell">
    <xdr:from>
      <xdr:col>9</xdr:col>
      <xdr:colOff>500063</xdr:colOff>
      <xdr:row>1</xdr:row>
      <xdr:rowOff>95250</xdr:rowOff>
    </xdr:from>
    <xdr:to>
      <xdr:col>10</xdr:col>
      <xdr:colOff>305632</xdr:colOff>
      <xdr:row>1</xdr:row>
      <xdr:rowOff>1132115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D5F3563-591E-4459-98B2-EC0D403FB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3588" y="95250"/>
          <a:ext cx="710444" cy="10368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295275</xdr:colOff>
      <xdr:row>36</xdr:row>
      <xdr:rowOff>0</xdr:rowOff>
    </xdr:from>
    <xdr:to>
      <xdr:col>12</xdr:col>
      <xdr:colOff>26193</xdr:colOff>
      <xdr:row>37</xdr:row>
      <xdr:rowOff>859631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7BC7B81C-D303-4787-B69A-7AA570B4B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34200" y="7543800"/>
          <a:ext cx="4055268" cy="992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976313</xdr:colOff>
      <xdr:row>0</xdr:row>
      <xdr:rowOff>0</xdr:rowOff>
    </xdr:from>
    <xdr:to>
      <xdr:col>5</xdr:col>
      <xdr:colOff>619125</xdr:colOff>
      <xdr:row>7</xdr:row>
      <xdr:rowOff>61189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99BB874-0FC0-4495-8722-F596396E3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188" y="0"/>
          <a:ext cx="4379118" cy="12041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23812</xdr:rowOff>
    </xdr:from>
    <xdr:to>
      <xdr:col>1</xdr:col>
      <xdr:colOff>575445</xdr:colOff>
      <xdr:row>1</xdr:row>
      <xdr:rowOff>1083468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D8E4734-854E-4D3A-AB3C-125C1E701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812"/>
          <a:ext cx="2623320" cy="1059656"/>
        </a:xfrm>
        <a:prstGeom prst="rect">
          <a:avLst/>
        </a:prstGeom>
      </xdr:spPr>
    </xdr:pic>
    <xdr:clientData/>
  </xdr:twoCellAnchor>
  <xdr:twoCellAnchor editAs="oneCell">
    <xdr:from>
      <xdr:col>7</xdr:col>
      <xdr:colOff>190734</xdr:colOff>
      <xdr:row>1</xdr:row>
      <xdr:rowOff>23812</xdr:rowOff>
    </xdr:from>
    <xdr:to>
      <xdr:col>9</xdr:col>
      <xdr:colOff>284988</xdr:colOff>
      <xdr:row>1</xdr:row>
      <xdr:rowOff>1107281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3B91ACA-23AE-42F6-AE8F-5579FB958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509" y="23812"/>
          <a:ext cx="1904004" cy="1083469"/>
        </a:xfrm>
        <a:prstGeom prst="rect">
          <a:avLst/>
        </a:prstGeom>
      </xdr:spPr>
    </xdr:pic>
    <xdr:clientData/>
  </xdr:twoCellAnchor>
  <xdr:twoCellAnchor editAs="oneCell">
    <xdr:from>
      <xdr:col>9</xdr:col>
      <xdr:colOff>500063</xdr:colOff>
      <xdr:row>1</xdr:row>
      <xdr:rowOff>95250</xdr:rowOff>
    </xdr:from>
    <xdr:to>
      <xdr:col>10</xdr:col>
      <xdr:colOff>305632</xdr:colOff>
      <xdr:row>1</xdr:row>
      <xdr:rowOff>1132115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654C6C4-8D57-47A7-9BEB-1CAC5A524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3588" y="95250"/>
          <a:ext cx="710444" cy="103686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295275</xdr:colOff>
      <xdr:row>38</xdr:row>
      <xdr:rowOff>0</xdr:rowOff>
    </xdr:from>
    <xdr:to>
      <xdr:col>12</xdr:col>
      <xdr:colOff>26193</xdr:colOff>
      <xdr:row>39</xdr:row>
      <xdr:rowOff>859632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D7DA980A-A99D-4C27-B9AD-2FD98AE77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77075" y="8258175"/>
          <a:ext cx="4055268" cy="992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976313</xdr:colOff>
      <xdr:row>0</xdr:row>
      <xdr:rowOff>0</xdr:rowOff>
    </xdr:from>
    <xdr:to>
      <xdr:col>5</xdr:col>
      <xdr:colOff>523875</xdr:colOff>
      <xdr:row>7</xdr:row>
      <xdr:rowOff>61189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C6F0D32-1BD6-40FC-A5B9-EE9FC49F4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188" y="0"/>
          <a:ext cx="4376737" cy="12041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23812</xdr:rowOff>
    </xdr:from>
    <xdr:to>
      <xdr:col>1</xdr:col>
      <xdr:colOff>432570</xdr:colOff>
      <xdr:row>1</xdr:row>
      <xdr:rowOff>1083468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95871BB-4122-4BB2-A14C-BDD1F4290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812"/>
          <a:ext cx="2623320" cy="1059656"/>
        </a:xfrm>
        <a:prstGeom prst="rect">
          <a:avLst/>
        </a:prstGeom>
      </xdr:spPr>
    </xdr:pic>
    <xdr:clientData/>
  </xdr:twoCellAnchor>
  <xdr:twoCellAnchor editAs="oneCell">
    <xdr:from>
      <xdr:col>7</xdr:col>
      <xdr:colOff>190734</xdr:colOff>
      <xdr:row>1</xdr:row>
      <xdr:rowOff>23812</xdr:rowOff>
    </xdr:from>
    <xdr:to>
      <xdr:col>9</xdr:col>
      <xdr:colOff>284988</xdr:colOff>
      <xdr:row>1</xdr:row>
      <xdr:rowOff>1107281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B95B16E-96A5-4B36-B0E2-24E825B3E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384" y="23812"/>
          <a:ext cx="1904004" cy="1083469"/>
        </a:xfrm>
        <a:prstGeom prst="rect">
          <a:avLst/>
        </a:prstGeom>
      </xdr:spPr>
    </xdr:pic>
    <xdr:clientData/>
  </xdr:twoCellAnchor>
  <xdr:twoCellAnchor editAs="oneCell">
    <xdr:from>
      <xdr:col>9</xdr:col>
      <xdr:colOff>500063</xdr:colOff>
      <xdr:row>1</xdr:row>
      <xdr:rowOff>95250</xdr:rowOff>
    </xdr:from>
    <xdr:to>
      <xdr:col>10</xdr:col>
      <xdr:colOff>305632</xdr:colOff>
      <xdr:row>1</xdr:row>
      <xdr:rowOff>1132115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47745B74-774C-4BA4-B1CB-7B82795C8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6463" y="95250"/>
          <a:ext cx="710444" cy="103686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19</xdr:row>
      <xdr:rowOff>66675</xdr:rowOff>
    </xdr:from>
    <xdr:to>
      <xdr:col>10</xdr:col>
      <xdr:colOff>609599</xdr:colOff>
      <xdr:row>19</xdr:row>
      <xdr:rowOff>1057275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8E67F97D-14D2-479F-ACDB-5DD40D83F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6506825"/>
          <a:ext cx="4057649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809624</xdr:colOff>
      <xdr:row>1</xdr:row>
      <xdr:rowOff>1119187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FD3294C-632F-46CE-A231-2DDA06DEA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930062" cy="111918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158</xdr:row>
      <xdr:rowOff>66675</xdr:rowOff>
    </xdr:from>
    <xdr:to>
      <xdr:col>10</xdr:col>
      <xdr:colOff>609599</xdr:colOff>
      <xdr:row>158</xdr:row>
      <xdr:rowOff>1057275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8D29AC14-1019-495B-9F89-643DA9FB4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05500" y="8648700"/>
          <a:ext cx="40576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725482</xdr:colOff>
      <xdr:row>7</xdr:row>
      <xdr:rowOff>118557</xdr:rowOff>
    </xdr:to>
    <xdr:pic>
      <xdr:nvPicPr>
        <xdr:cNvPr id="3" name="Рисунок 2" descr="Untitled-10_zurich 038 copy_16.png">
          <a:extLst>
            <a:ext uri="{FF2B5EF4-FFF2-40B4-BE49-F238E27FC236}">
              <a16:creationId xmlns:a16="http://schemas.microsoft.com/office/drawing/2014/main" id="{42FD20F7-0CCE-41FD-A8FA-AB62422A8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868607" cy="1261557"/>
        </a:xfrm>
        <a:prstGeom prst="rect">
          <a:avLst/>
        </a:prstGeom>
      </xdr:spPr>
    </xdr:pic>
    <xdr:clientData/>
  </xdr:twoCellAnchor>
  <xdr:twoCellAnchor editAs="oneCell">
    <xdr:from>
      <xdr:col>2</xdr:col>
      <xdr:colOff>105834</xdr:colOff>
      <xdr:row>1</xdr:row>
      <xdr:rowOff>158749</xdr:rowOff>
    </xdr:from>
    <xdr:to>
      <xdr:col>8</xdr:col>
      <xdr:colOff>411428</xdr:colOff>
      <xdr:row>2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753EF8C-BBDE-430D-B2DE-1D09715AA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44334" y="158749"/>
          <a:ext cx="5855758" cy="984251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66</xdr:row>
      <xdr:rowOff>66675</xdr:rowOff>
    </xdr:from>
    <xdr:to>
      <xdr:col>10</xdr:col>
      <xdr:colOff>609600</xdr:colOff>
      <xdr:row>66</xdr:row>
      <xdr:rowOff>1057275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BD7E2912-5AD6-406F-AF79-1260C7E3F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05500" y="7953375"/>
          <a:ext cx="40576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392907</xdr:colOff>
      <xdr:row>1</xdr:row>
      <xdr:rowOff>83344</xdr:rowOff>
    </xdr:from>
    <xdr:to>
      <xdr:col>7</xdr:col>
      <xdr:colOff>700769</xdr:colOff>
      <xdr:row>1</xdr:row>
      <xdr:rowOff>1067595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E5DE7-D566-43D0-99A8-8247F739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440782" y="83344"/>
          <a:ext cx="5880894" cy="984251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33</xdr:row>
      <xdr:rowOff>66675</xdr:rowOff>
    </xdr:from>
    <xdr:to>
      <xdr:col>10</xdr:col>
      <xdr:colOff>609600</xdr:colOff>
      <xdr:row>33</xdr:row>
      <xdr:rowOff>1057275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06027AC6-3963-46BD-83C8-6A3D9B560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58125" y="15287625"/>
          <a:ext cx="40576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392907</xdr:colOff>
      <xdr:row>1</xdr:row>
      <xdr:rowOff>83344</xdr:rowOff>
    </xdr:from>
    <xdr:to>
      <xdr:col>5</xdr:col>
      <xdr:colOff>619126</xdr:colOff>
      <xdr:row>1</xdr:row>
      <xdr:rowOff>1067595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CD4861E-CEE3-4B87-B0E9-0A15E52D6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412332" y="83344"/>
          <a:ext cx="5879987" cy="984251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72</xdr:row>
      <xdr:rowOff>66675</xdr:rowOff>
    </xdr:from>
    <xdr:to>
      <xdr:col>9</xdr:col>
      <xdr:colOff>427036</xdr:colOff>
      <xdr:row>72</xdr:row>
      <xdr:rowOff>1057275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375B159C-3AE3-4A3E-B573-01A43B103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72300" y="14620875"/>
          <a:ext cx="4057649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392907</xdr:colOff>
      <xdr:row>1</xdr:row>
      <xdr:rowOff>83344</xdr:rowOff>
    </xdr:from>
    <xdr:to>
      <xdr:col>5</xdr:col>
      <xdr:colOff>1000127</xdr:colOff>
      <xdr:row>1</xdr:row>
      <xdr:rowOff>1067595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25DAD1E-311A-44AD-BFBB-01D444020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288507" y="83344"/>
          <a:ext cx="5873750" cy="984251"/>
        </a:xfrm>
        <a:prstGeom prst="rect">
          <a:avLst/>
        </a:prstGeom>
        <a:noFill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33</xdr:row>
      <xdr:rowOff>66675</xdr:rowOff>
    </xdr:from>
    <xdr:to>
      <xdr:col>9</xdr:col>
      <xdr:colOff>427036</xdr:colOff>
      <xdr:row>33</xdr:row>
      <xdr:rowOff>1057275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5599B746-0A58-4753-A565-2474F7EEF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43825" y="10544175"/>
          <a:ext cx="4056061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392907</xdr:colOff>
      <xdr:row>1</xdr:row>
      <xdr:rowOff>83344</xdr:rowOff>
    </xdr:from>
    <xdr:to>
      <xdr:col>5</xdr:col>
      <xdr:colOff>1000127</xdr:colOff>
      <xdr:row>1</xdr:row>
      <xdr:rowOff>1067595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F95B0DF-3895-42DB-81D3-252456CF8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450432" y="83344"/>
          <a:ext cx="5874545" cy="984251"/>
        </a:xfrm>
        <a:prstGeom prst="rect">
          <a:avLst/>
        </a:prstGeom>
        <a:noFill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26</xdr:row>
      <xdr:rowOff>85725</xdr:rowOff>
    </xdr:from>
    <xdr:to>
      <xdr:col>10</xdr:col>
      <xdr:colOff>826293</xdr:colOff>
      <xdr:row>26</xdr:row>
      <xdr:rowOff>1076325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72930D-79E4-44A1-AC91-349492306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96100" y="8686800"/>
          <a:ext cx="4055268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22</xdr:row>
      <xdr:rowOff>85725</xdr:rowOff>
    </xdr:from>
    <xdr:to>
      <xdr:col>12</xdr:col>
      <xdr:colOff>257175</xdr:colOff>
      <xdr:row>22</xdr:row>
      <xdr:rowOff>1076325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FFC8D4F-D8A7-4CDA-BCA7-D55349B21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48450" y="9563100"/>
          <a:ext cx="40576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38</xdr:row>
      <xdr:rowOff>85725</xdr:rowOff>
    </xdr:from>
    <xdr:to>
      <xdr:col>10</xdr:col>
      <xdr:colOff>1007269</xdr:colOff>
      <xdr:row>38</xdr:row>
      <xdr:rowOff>1076325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054EF2F-DAB3-4243-BAD9-EB62C9BD5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91250" y="9144000"/>
          <a:ext cx="40576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23813</xdr:colOff>
      <xdr:row>1</xdr:row>
      <xdr:rowOff>49293</xdr:rowOff>
    </xdr:from>
    <xdr:to>
      <xdr:col>1</xdr:col>
      <xdr:colOff>198438</xdr:colOff>
      <xdr:row>1</xdr:row>
      <xdr:rowOff>1127125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CF1851D-2E07-1230-3DF8-26A8B297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49293"/>
          <a:ext cx="2492375" cy="107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23</xdr:row>
      <xdr:rowOff>85725</xdr:rowOff>
    </xdr:from>
    <xdr:to>
      <xdr:col>10</xdr:col>
      <xdr:colOff>590549</xdr:colOff>
      <xdr:row>23</xdr:row>
      <xdr:rowOff>1076325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914DA81-FC18-4C0F-9075-3442A875A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91250" y="8429625"/>
          <a:ext cx="4064794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495300</xdr:colOff>
      <xdr:row>1</xdr:row>
      <xdr:rowOff>57150</xdr:rowOff>
    </xdr:from>
    <xdr:to>
      <xdr:col>0</xdr:col>
      <xdr:colOff>2357438</xdr:colOff>
      <xdr:row>1</xdr:row>
      <xdr:rowOff>1123950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6A96571-315A-44F7-9DDD-10AF62F3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857375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1857375</xdr:colOff>
      <xdr:row>0</xdr:row>
      <xdr:rowOff>0</xdr:rowOff>
    </xdr:from>
    <xdr:to>
      <xdr:col>3</xdr:col>
      <xdr:colOff>598488</xdr:colOff>
      <xdr:row>7</xdr:row>
      <xdr:rowOff>200025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A6275089-1ED2-4B46-9471-190F19D63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57375" y="0"/>
          <a:ext cx="55753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171450</xdr:colOff>
      <xdr:row>37</xdr:row>
      <xdr:rowOff>85725</xdr:rowOff>
    </xdr:from>
    <xdr:to>
      <xdr:col>10</xdr:col>
      <xdr:colOff>809625</xdr:colOff>
      <xdr:row>37</xdr:row>
      <xdr:rowOff>1076325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44BBD55-3F64-44FA-9DF6-7E852B12D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67575" y="13182600"/>
          <a:ext cx="40576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106</xdr:row>
      <xdr:rowOff>85725</xdr:rowOff>
    </xdr:from>
    <xdr:to>
      <xdr:col>10</xdr:col>
      <xdr:colOff>809625</xdr:colOff>
      <xdr:row>106</xdr:row>
      <xdr:rowOff>1076325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0DAB664-D062-40FF-9635-616ED9767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86525" y="13182600"/>
          <a:ext cx="40576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419100</xdr:colOff>
      <xdr:row>1</xdr:row>
      <xdr:rowOff>243259</xdr:rowOff>
    </xdr:from>
    <xdr:to>
      <xdr:col>4</xdr:col>
      <xdr:colOff>514350</xdr:colOff>
      <xdr:row>1</xdr:row>
      <xdr:rowOff>1095375</xdr:rowOff>
    </xdr:to>
    <xdr:pic>
      <xdr:nvPicPr>
        <xdr:cNvPr id="6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09E269-5933-43EC-ACB7-659C6F13D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71750" y="243259"/>
          <a:ext cx="4219575" cy="8521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28</xdr:row>
      <xdr:rowOff>85725</xdr:rowOff>
    </xdr:from>
    <xdr:to>
      <xdr:col>10</xdr:col>
      <xdr:colOff>504825</xdr:colOff>
      <xdr:row>28</xdr:row>
      <xdr:rowOff>1076325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48450" y="22479000"/>
          <a:ext cx="40576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657224</xdr:colOff>
      <xdr:row>1</xdr:row>
      <xdr:rowOff>180975</xdr:rowOff>
    </xdr:from>
    <xdr:to>
      <xdr:col>4</xdr:col>
      <xdr:colOff>596105</xdr:colOff>
      <xdr:row>1</xdr:row>
      <xdr:rowOff>1458957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FC6B845-5AEB-4577-A215-EAC3E8EED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67024" y="180975"/>
          <a:ext cx="3781425" cy="1277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1444625</xdr:colOff>
      <xdr:row>17</xdr:row>
      <xdr:rowOff>47625</xdr:rowOff>
    </xdr:from>
    <xdr:to>
      <xdr:col>4</xdr:col>
      <xdr:colOff>1444626</xdr:colOff>
      <xdr:row>17</xdr:row>
      <xdr:rowOff>1204085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603BE14-597B-4CDE-B8D5-2F2929D5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8875" y="8255000"/>
          <a:ext cx="2524126" cy="1156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1438274</xdr:colOff>
      <xdr:row>20</xdr:row>
      <xdr:rowOff>32600</xdr:rowOff>
    </xdr:from>
    <xdr:to>
      <xdr:col>4</xdr:col>
      <xdr:colOff>1555750</xdr:colOff>
      <xdr:row>20</xdr:row>
      <xdr:rowOff>1222374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F9F32B57-71CF-4830-9DE1-FDF0A8213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4" y="10906975"/>
          <a:ext cx="2641601" cy="1189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1222377</xdr:colOff>
      <xdr:row>23</xdr:row>
      <xdr:rowOff>31750</xdr:rowOff>
    </xdr:from>
    <xdr:to>
      <xdr:col>4</xdr:col>
      <xdr:colOff>1519172</xdr:colOff>
      <xdr:row>23</xdr:row>
      <xdr:rowOff>1270000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7A1761F1-8E20-41DE-84FF-13E4247A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6627" y="13525500"/>
          <a:ext cx="2820920" cy="1238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64</xdr:row>
      <xdr:rowOff>38100</xdr:rowOff>
    </xdr:from>
    <xdr:to>
      <xdr:col>10</xdr:col>
      <xdr:colOff>257175</xdr:colOff>
      <xdr:row>64</xdr:row>
      <xdr:rowOff>1028700</xdr:rowOff>
    </xdr:to>
    <xdr:pic>
      <xdr:nvPicPr>
        <xdr:cNvPr id="19775" name="Рисунок 2">
          <a:extLst>
            <a:ext uri="{FF2B5EF4-FFF2-40B4-BE49-F238E27FC236}">
              <a16:creationId xmlns:a16="http://schemas.microsoft.com/office/drawing/2014/main" id="{00000000-0008-0000-1600-00003F4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05350" y="10086975"/>
          <a:ext cx="40576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</xdr:row>
      <xdr:rowOff>19050</xdr:rowOff>
    </xdr:from>
    <xdr:to>
      <xdr:col>7</xdr:col>
      <xdr:colOff>295275</xdr:colOff>
      <xdr:row>6</xdr:row>
      <xdr:rowOff>57150</xdr:rowOff>
    </xdr:to>
    <xdr:pic>
      <xdr:nvPicPr>
        <xdr:cNvPr id="19776" name="Рисунок 3">
          <a:extLst>
            <a:ext uri="{FF2B5EF4-FFF2-40B4-BE49-F238E27FC236}">
              <a16:creationId xmlns:a16="http://schemas.microsoft.com/office/drawing/2014/main" id="{00000000-0008-0000-1600-0000404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43175" y="57150"/>
          <a:ext cx="411480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57</xdr:row>
      <xdr:rowOff>38100</xdr:rowOff>
    </xdr:from>
    <xdr:to>
      <xdr:col>10</xdr:col>
      <xdr:colOff>304800</xdr:colOff>
      <xdr:row>57</xdr:row>
      <xdr:rowOff>1028700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66595075-8353-43FE-93BE-D10C86EE0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05350" y="12706350"/>
          <a:ext cx="40576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</xdr:row>
      <xdr:rowOff>19050</xdr:rowOff>
    </xdr:from>
    <xdr:to>
      <xdr:col>7</xdr:col>
      <xdr:colOff>342900</xdr:colOff>
      <xdr:row>6</xdr:row>
      <xdr:rowOff>57150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5EC366B8-D79C-4BD7-B624-C095618CD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43175" y="57150"/>
          <a:ext cx="411480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323850</xdr:colOff>
      <xdr:row>41</xdr:row>
      <xdr:rowOff>57150</xdr:rowOff>
    </xdr:from>
    <xdr:to>
      <xdr:col>8</xdr:col>
      <xdr:colOff>295276</xdr:colOff>
      <xdr:row>44</xdr:row>
      <xdr:rowOff>19638</xdr:rowOff>
    </xdr:to>
    <xdr:pic>
      <xdr:nvPicPr>
        <xdr:cNvPr id="4" name="Изображения 7">
          <a:extLst>
            <a:ext uri="{FF2B5EF4-FFF2-40B4-BE49-F238E27FC236}">
              <a16:creationId xmlns:a16="http://schemas.microsoft.com/office/drawing/2014/main" id="{38CE17CA-A485-482C-A496-33ED8C9B2B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105" b="12923"/>
        <a:stretch/>
      </xdr:blipFill>
      <xdr:spPr bwMode="auto">
        <a:xfrm>
          <a:off x="5676900" y="5467350"/>
          <a:ext cx="1571626" cy="714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43089</xdr:colOff>
      <xdr:row>50</xdr:row>
      <xdr:rowOff>171450</xdr:rowOff>
    </xdr:from>
    <xdr:to>
      <xdr:col>8</xdr:col>
      <xdr:colOff>571500</xdr:colOff>
      <xdr:row>54</xdr:row>
      <xdr:rowOff>209550</xdr:rowOff>
    </xdr:to>
    <xdr:pic>
      <xdr:nvPicPr>
        <xdr:cNvPr id="5" name="Изображения 3">
          <a:extLst>
            <a:ext uri="{FF2B5EF4-FFF2-40B4-BE49-F238E27FC236}">
              <a16:creationId xmlns:a16="http://schemas.microsoft.com/office/drawing/2014/main" id="{18F6002C-0D50-442E-BF2C-C296A498F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618"/>
        <a:stretch>
          <a:fillRect/>
        </a:stretch>
      </xdr:blipFill>
      <xdr:spPr bwMode="auto">
        <a:xfrm>
          <a:off x="5396139" y="7762875"/>
          <a:ext cx="2128611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66675</xdr:colOff>
      <xdr:row>44</xdr:row>
      <xdr:rowOff>219075</xdr:rowOff>
    </xdr:from>
    <xdr:to>
      <xdr:col>8</xdr:col>
      <xdr:colOff>104775</xdr:colOff>
      <xdr:row>47</xdr:row>
      <xdr:rowOff>219663</xdr:rowOff>
    </xdr:to>
    <xdr:pic>
      <xdr:nvPicPr>
        <xdr:cNvPr id="7" name="Изображения 7">
          <a:extLst>
            <a:ext uri="{FF2B5EF4-FFF2-40B4-BE49-F238E27FC236}">
              <a16:creationId xmlns:a16="http://schemas.microsoft.com/office/drawing/2014/main" id="{A72DF5AF-C3B3-49AD-8317-3329E672DD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246" b="12923"/>
        <a:stretch/>
      </xdr:blipFill>
      <xdr:spPr bwMode="auto">
        <a:xfrm>
          <a:off x="5924550" y="6381750"/>
          <a:ext cx="1133475" cy="714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34</xdr:row>
      <xdr:rowOff>38100</xdr:rowOff>
    </xdr:from>
    <xdr:to>
      <xdr:col>10</xdr:col>
      <xdr:colOff>304800</xdr:colOff>
      <xdr:row>34</xdr:row>
      <xdr:rowOff>1028700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9490AA1D-A458-4262-B971-8B1DBA6F8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05350" y="9372600"/>
          <a:ext cx="40576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</xdr:row>
      <xdr:rowOff>19050</xdr:rowOff>
    </xdr:from>
    <xdr:to>
      <xdr:col>7</xdr:col>
      <xdr:colOff>342900</xdr:colOff>
      <xdr:row>6</xdr:row>
      <xdr:rowOff>57150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DA15556E-4479-4C4D-9091-E3119176D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43175" y="57150"/>
          <a:ext cx="411480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180974</xdr:colOff>
      <xdr:row>48</xdr:row>
      <xdr:rowOff>85725</xdr:rowOff>
    </xdr:from>
    <xdr:to>
      <xdr:col>10</xdr:col>
      <xdr:colOff>876299</xdr:colOff>
      <xdr:row>48</xdr:row>
      <xdr:rowOff>1013540</xdr:rowOff>
    </xdr:to>
    <xdr:pic>
      <xdr:nvPicPr>
        <xdr:cNvPr id="21815" name="Рисунок 2">
          <a:extLst>
            <a:ext uri="{FF2B5EF4-FFF2-40B4-BE49-F238E27FC236}">
              <a16:creationId xmlns:a16="http://schemas.microsoft.com/office/drawing/2014/main" id="{00000000-0008-0000-1700-0000375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52974" y="11363325"/>
          <a:ext cx="3800475" cy="927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0</xdr:row>
      <xdr:rowOff>0</xdr:rowOff>
    </xdr:from>
    <xdr:to>
      <xdr:col>7</xdr:col>
      <xdr:colOff>390525</xdr:colOff>
      <xdr:row>6</xdr:row>
      <xdr:rowOff>123825</xdr:rowOff>
    </xdr:to>
    <xdr:pic>
      <xdr:nvPicPr>
        <xdr:cNvPr id="21816" name="Рисунок 3">
          <a:extLst>
            <a:ext uri="{FF2B5EF4-FFF2-40B4-BE49-F238E27FC236}">
              <a16:creationId xmlns:a16="http://schemas.microsoft.com/office/drawing/2014/main" id="{00000000-0008-0000-1700-0000385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19350" y="0"/>
          <a:ext cx="411480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371474</xdr:colOff>
      <xdr:row>13</xdr:row>
      <xdr:rowOff>201039</xdr:rowOff>
    </xdr:from>
    <xdr:to>
      <xdr:col>8</xdr:col>
      <xdr:colOff>590549</xdr:colOff>
      <xdr:row>18</xdr:row>
      <xdr:rowOff>181179</xdr:rowOff>
    </xdr:to>
    <xdr:pic>
      <xdr:nvPicPr>
        <xdr:cNvPr id="4" name="Изображения 5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4" y="3144264"/>
          <a:ext cx="1819275" cy="1161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314325</xdr:colOff>
      <xdr:row>22</xdr:row>
      <xdr:rowOff>180975</xdr:rowOff>
    </xdr:from>
    <xdr:to>
      <xdr:col>8</xdr:col>
      <xdr:colOff>581065</xdr:colOff>
      <xdr:row>27</xdr:row>
      <xdr:rowOff>210837</xdr:rowOff>
    </xdr:to>
    <xdr:pic>
      <xdr:nvPicPr>
        <xdr:cNvPr id="5" name="Изображения 6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05425"/>
          <a:ext cx="1866940" cy="12204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31</xdr:row>
      <xdr:rowOff>172059</xdr:rowOff>
    </xdr:from>
    <xdr:to>
      <xdr:col>8</xdr:col>
      <xdr:colOff>504825</xdr:colOff>
      <xdr:row>36</xdr:row>
      <xdr:rowOff>209550</xdr:rowOff>
    </xdr:to>
    <xdr:pic>
      <xdr:nvPicPr>
        <xdr:cNvPr id="6" name="Изображения 2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7477734"/>
          <a:ext cx="2028825" cy="1266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40</xdr:row>
      <xdr:rowOff>85725</xdr:rowOff>
    </xdr:from>
    <xdr:to>
      <xdr:col>8</xdr:col>
      <xdr:colOff>531077</xdr:colOff>
      <xdr:row>44</xdr:row>
      <xdr:rowOff>228599</xdr:rowOff>
    </xdr:to>
    <xdr:pic>
      <xdr:nvPicPr>
        <xdr:cNvPr id="7" name="Изображения 3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572625"/>
          <a:ext cx="2083652" cy="1095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476250</xdr:colOff>
      <xdr:row>32</xdr:row>
      <xdr:rowOff>28575</xdr:rowOff>
    </xdr:from>
    <xdr:to>
      <xdr:col>12</xdr:col>
      <xdr:colOff>66675</xdr:colOff>
      <xdr:row>32</xdr:row>
      <xdr:rowOff>907558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76875" y="6134100"/>
          <a:ext cx="3600450" cy="878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161925</xdr:colOff>
      <xdr:row>0</xdr:row>
      <xdr:rowOff>0</xdr:rowOff>
    </xdr:from>
    <xdr:to>
      <xdr:col>5</xdr:col>
      <xdr:colOff>438150</xdr:colOff>
      <xdr:row>2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38400" y="0"/>
          <a:ext cx="411480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476250</xdr:colOff>
      <xdr:row>39</xdr:row>
      <xdr:rowOff>28575</xdr:rowOff>
    </xdr:from>
    <xdr:to>
      <xdr:col>12</xdr:col>
      <xdr:colOff>66675</xdr:colOff>
      <xdr:row>39</xdr:row>
      <xdr:rowOff>907558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D8E93703-DA91-411F-9D18-48DC2D34D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76875" y="6134100"/>
          <a:ext cx="3600450" cy="878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161925</xdr:colOff>
      <xdr:row>0</xdr:row>
      <xdr:rowOff>0</xdr:rowOff>
    </xdr:from>
    <xdr:to>
      <xdr:col>5</xdr:col>
      <xdr:colOff>438149</xdr:colOff>
      <xdr:row>2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8EB5572-BC12-4B4D-9B5F-BA663B3C7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38400" y="0"/>
          <a:ext cx="411480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72;&#1081;&#1089;%20&#1057;&#1090;&#1072;&#1088;&#1086;&#1077;/&#1055;&#1088;&#1072;&#1081;&#1089;%20&#1056;&#1086;&#1079;&#1085;&#1080;&#1095;&#1085;&#1099;&#1081;%20&#1086;&#1090;%2026.08.21%20&#1054;&#1042;&#1048;&#1050;&#1054;&#1052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048;/Desktop/&#1055;&#1088;&#1072;&#1081;&#1089;/&#1055;&#1088;&#1072;&#1081;&#1089;%20&#1073;&#1077;&#1079;%20&#1080;&#1079;&#1084;&#1077;&#1085;&#1077;&#1085;&#1080;&#1103;%20&#1074;%20&#1088;&#1091;&#1073;&#1083;&#1080;%20&#1086;&#1090;%2026.11.2015%20&#1054;&#1042;&#1048;&#1050;&#1054;&#1052;%20%20.xlsx" TargetMode="External"/><Relationship Id="rId1" Type="http://schemas.openxmlformats.org/officeDocument/2006/relationships/externalLinkPath" Target="/Users/&#1048;/Desktop/&#1055;&#1088;&#1072;&#1081;&#1089;/&#1055;&#1088;&#1072;&#1081;&#1089;%20&#1073;&#1077;&#1079;%20&#1080;&#1079;&#1084;&#1077;&#1085;&#1077;&#1085;&#1080;&#1103;%20&#1074;%20&#1088;&#1091;&#1073;&#1083;&#1080;%20&#1086;&#1090;%2026.11.2015%20&#1054;&#1042;&#1048;&#1050;&#1054;&#1052;%2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сходный"/>
      <sheetName val="Расходные материалы вентиляция"/>
      <sheetName val="Воздухораспределит. устр."/>
      <sheetName val="Расходные материалы конд."/>
      <sheetName val="Инструмент"/>
      <sheetName val="FeRRUM"/>
      <sheetName val="Energolux"/>
      <sheetName val="Energolux Зим.комп"/>
      <sheetName val="Energolux полупром"/>
      <sheetName val="Energolux полупром Зим.комп"/>
      <sheetName val="Energolux Мульти-Сплиты"/>
      <sheetName val="Energolux ККБ"/>
      <sheetName val="Energolux VRF наружные блоки"/>
      <sheetName val="Energolux VRF внутренние блоки"/>
      <sheetName val="Energolux Фанкойлы"/>
      <sheetName val="Energolux Чиллеры"/>
      <sheetName val="Pioneer "/>
      <sheetName val="Pioneer+Nord"/>
      <sheetName val="Pioneer мульти-сплиты"/>
      <sheetName val="Pioneer VRF"/>
      <sheetName val="Daikin"/>
      <sheetName val=" Вентиляторы Lufberg"/>
      <sheetName val="RUCK"/>
      <sheetName val="Electrotest"/>
      <sheetName val="Щит управления "/>
      <sheetName val="VTS"/>
      <sheetName val="Привода SIEMENS"/>
      <sheetName val="Частотный преобраз."/>
      <sheetName val="Узлы DIVT (воздухонагрев)"/>
      <sheetName val="Круглые изд. из оц. стали"/>
      <sheetName val="DIVT шумоглушит"/>
      <sheetName val="DIVT фильтр"/>
      <sheetName val="DIVT фильтр VTS"/>
      <sheetName val="Гибкие вставки DIVT"/>
      <sheetName val="Жироуловитель сетчатый DIVT "/>
    </sheetNames>
    <sheetDataSet>
      <sheetData sheetId="0">
        <row r="10">
          <cell r="G10">
            <v>73</v>
          </cell>
          <cell r="H10">
            <v>86.5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Исходный"/>
      <sheetName val="Расходные материалы конд."/>
      <sheetName val="Расходные материалы вентиляция"/>
      <sheetName val="Инструмент"/>
      <sheetName val="Galanz"/>
      <sheetName val="Shivaki"/>
      <sheetName val="Daikin"/>
      <sheetName val="Pioneer"/>
      <sheetName val="Pioneer мульти-сплиты"/>
      <sheetName val="Pioneer VRF"/>
      <sheetName val="Electrotest"/>
      <sheetName val="VENTS"/>
      <sheetName val="RUCK"/>
      <sheetName val="VTS"/>
      <sheetName val="Электроприв. и Клапана "/>
      <sheetName val="частотники LC (LG Group)"/>
      <sheetName val="DIVT шумоглушит"/>
      <sheetName val="DIVT фильтр"/>
      <sheetName val="DIVT фильтр VTS"/>
      <sheetName val="Воздуховоды"/>
      <sheetName val="Зонт пристенный"/>
      <sheetName val="Зонт островной"/>
      <sheetName val="Лист1"/>
    </sheetNames>
    <sheetDataSet>
      <sheetData sheetId="0">
        <row r="10">
          <cell r="H10">
            <v>69.099999999999994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zoomScale="90" zoomScaleNormal="90" workbookViewId="0"/>
  </sheetViews>
  <sheetFormatPr defaultColWidth="9.1796875" defaultRowHeight="12.5" x14ac:dyDescent="0.25"/>
  <cols>
    <col min="1" max="1" width="0.81640625" style="70" customWidth="1"/>
    <col min="2" max="9" width="15.7265625" style="70" customWidth="1"/>
    <col min="10" max="16384" width="9.1796875" style="70"/>
  </cols>
  <sheetData>
    <row r="1" spans="1:9" ht="13" x14ac:dyDescent="0.3">
      <c r="A1"/>
      <c r="H1" s="71" t="s">
        <v>1247</v>
      </c>
    </row>
    <row r="4" spans="1:9" x14ac:dyDescent="0.25">
      <c r="D4"/>
    </row>
    <row r="6" spans="1:9" ht="6" customHeight="1" x14ac:dyDescent="0.25"/>
    <row r="7" spans="1:9" ht="45.75" customHeight="1" x14ac:dyDescent="0.3">
      <c r="B7" s="190" t="s">
        <v>929</v>
      </c>
      <c r="C7" s="191"/>
      <c r="D7" s="191"/>
      <c r="E7" s="191"/>
      <c r="F7" s="191"/>
      <c r="G7" s="191"/>
      <c r="H7" s="191"/>
      <c r="I7" s="191"/>
    </row>
    <row r="9" spans="1:9" x14ac:dyDescent="0.25">
      <c r="B9" s="201" t="s">
        <v>92</v>
      </c>
      <c r="C9" s="202"/>
      <c r="D9" s="202"/>
      <c r="E9" s="202"/>
      <c r="F9" s="203"/>
      <c r="G9" s="72" t="s">
        <v>16</v>
      </c>
      <c r="H9" s="72" t="s">
        <v>4</v>
      </c>
      <c r="I9" s="72" t="s">
        <v>15</v>
      </c>
    </row>
    <row r="10" spans="1:9" ht="42.75" customHeight="1" thickBot="1" x14ac:dyDescent="0.3">
      <c r="B10" s="202"/>
      <c r="C10" s="202"/>
      <c r="D10" s="202"/>
      <c r="E10" s="202"/>
      <c r="F10" s="203"/>
      <c r="G10" s="73">
        <v>0</v>
      </c>
      <c r="H10" s="73">
        <v>0</v>
      </c>
      <c r="I10" s="109">
        <v>0</v>
      </c>
    </row>
    <row r="11" spans="1:9" ht="30" customHeight="1" thickBot="1" x14ac:dyDescent="0.3">
      <c r="B11" s="195" t="s">
        <v>90</v>
      </c>
      <c r="C11" s="196"/>
      <c r="D11" s="196"/>
      <c r="E11" s="196"/>
      <c r="F11" s="196"/>
      <c r="G11" s="196"/>
      <c r="H11" s="196"/>
      <c r="I11" s="197"/>
    </row>
    <row r="12" spans="1:9" ht="30" customHeight="1" thickTop="1" x14ac:dyDescent="0.5">
      <c r="B12" s="198" t="s">
        <v>88</v>
      </c>
      <c r="C12" s="199"/>
      <c r="D12" s="199"/>
      <c r="E12" s="199"/>
      <c r="F12" s="199"/>
      <c r="G12" s="199"/>
      <c r="H12" s="199"/>
      <c r="I12" s="200"/>
    </row>
    <row r="13" spans="1:9" ht="30" customHeight="1" x14ac:dyDescent="0.6">
      <c r="B13" s="210" t="s">
        <v>798</v>
      </c>
      <c r="C13" s="211"/>
      <c r="D13" s="211"/>
      <c r="E13" s="211"/>
      <c r="F13" s="211"/>
      <c r="G13" s="211"/>
      <c r="H13" s="211"/>
      <c r="I13" s="212"/>
    </row>
    <row r="14" spans="1:9" ht="30" customHeight="1" x14ac:dyDescent="0.5">
      <c r="B14" s="204" t="s">
        <v>360</v>
      </c>
      <c r="C14" s="205"/>
      <c r="D14" s="205"/>
      <c r="E14" s="205"/>
      <c r="F14" s="205"/>
      <c r="G14" s="205"/>
      <c r="H14" s="205"/>
      <c r="I14" s="206"/>
    </row>
    <row r="15" spans="1:9" ht="30" customHeight="1" x14ac:dyDescent="0.5">
      <c r="B15" s="207" t="s">
        <v>768</v>
      </c>
      <c r="C15" s="208"/>
      <c r="D15" s="208"/>
      <c r="E15" s="208"/>
      <c r="F15" s="208"/>
      <c r="G15" s="208"/>
      <c r="H15" s="208"/>
      <c r="I15" s="209"/>
    </row>
    <row r="16" spans="1:9" ht="30" customHeight="1" x14ac:dyDescent="0.5">
      <c r="B16" s="207" t="s">
        <v>769</v>
      </c>
      <c r="C16" s="208"/>
      <c r="D16" s="208"/>
      <c r="E16" s="208"/>
      <c r="F16" s="208"/>
      <c r="G16" s="208"/>
      <c r="H16" s="208"/>
      <c r="I16" s="209"/>
    </row>
    <row r="17" spans="2:12" ht="30" customHeight="1" x14ac:dyDescent="0.5">
      <c r="B17" s="207" t="s">
        <v>770</v>
      </c>
      <c r="C17" s="208"/>
      <c r="D17" s="208"/>
      <c r="E17" s="208"/>
      <c r="F17" s="208"/>
      <c r="G17" s="208"/>
      <c r="H17" s="208"/>
      <c r="I17" s="209"/>
    </row>
    <row r="18" spans="2:12" ht="30" customHeight="1" x14ac:dyDescent="0.5">
      <c r="B18" s="204" t="s">
        <v>587</v>
      </c>
      <c r="C18" s="205"/>
      <c r="D18" s="205"/>
      <c r="E18" s="205"/>
      <c r="F18" s="205"/>
      <c r="G18" s="205"/>
      <c r="H18" s="205"/>
      <c r="I18" s="206"/>
    </row>
    <row r="19" spans="2:12" ht="30" customHeight="1" x14ac:dyDescent="0.5">
      <c r="B19" s="207" t="s">
        <v>189</v>
      </c>
      <c r="C19" s="208"/>
      <c r="D19" s="208"/>
      <c r="E19" s="208"/>
      <c r="F19" s="208"/>
      <c r="G19" s="208"/>
      <c r="H19" s="208"/>
      <c r="I19" s="209"/>
    </row>
    <row r="20" spans="2:12" ht="30" customHeight="1" x14ac:dyDescent="0.5">
      <c r="B20" s="207" t="s">
        <v>190</v>
      </c>
      <c r="C20" s="208"/>
      <c r="D20" s="208"/>
      <c r="E20" s="208"/>
      <c r="F20" s="208"/>
      <c r="G20" s="208"/>
      <c r="H20" s="208"/>
      <c r="I20" s="209"/>
    </row>
    <row r="21" spans="2:12" ht="30" customHeight="1" x14ac:dyDescent="0.5">
      <c r="B21" s="213" t="s">
        <v>1107</v>
      </c>
      <c r="C21" s="214"/>
      <c r="D21" s="214"/>
      <c r="E21" s="214"/>
      <c r="F21" s="214"/>
      <c r="G21" s="214"/>
      <c r="H21" s="214"/>
      <c r="I21" s="215"/>
    </row>
    <row r="22" spans="2:12" ht="30" customHeight="1" x14ac:dyDescent="0.5">
      <c r="B22" s="204" t="s">
        <v>208</v>
      </c>
      <c r="C22" s="205"/>
      <c r="D22" s="205"/>
      <c r="E22" s="205"/>
      <c r="F22" s="205"/>
      <c r="G22" s="205"/>
      <c r="H22" s="205"/>
      <c r="I22" s="206"/>
    </row>
    <row r="23" spans="2:12" ht="30" customHeight="1" thickBot="1" x14ac:dyDescent="0.55000000000000004">
      <c r="B23" s="207" t="s">
        <v>421</v>
      </c>
      <c r="C23" s="208"/>
      <c r="D23" s="208"/>
      <c r="E23" s="208"/>
      <c r="F23" s="208"/>
      <c r="G23" s="208"/>
      <c r="H23" s="208"/>
      <c r="I23" s="209"/>
    </row>
    <row r="24" spans="2:12" ht="30" customHeight="1" thickTop="1" thickBot="1" x14ac:dyDescent="0.3">
      <c r="B24" s="192" t="s">
        <v>89</v>
      </c>
      <c r="C24" s="193"/>
      <c r="D24" s="193"/>
      <c r="E24" s="193"/>
      <c r="F24" s="193"/>
      <c r="G24" s="193"/>
      <c r="H24" s="193"/>
      <c r="I24" s="194"/>
    </row>
    <row r="25" spans="2:12" ht="30" customHeight="1" thickTop="1" thickBot="1" x14ac:dyDescent="0.55000000000000004">
      <c r="B25" s="222" t="s">
        <v>134</v>
      </c>
      <c r="C25" s="223"/>
      <c r="D25" s="223"/>
      <c r="E25" s="223"/>
      <c r="F25" s="223"/>
      <c r="G25" s="223"/>
      <c r="H25" s="223"/>
      <c r="I25" s="224"/>
    </row>
    <row r="26" spans="2:12" ht="30" customHeight="1" thickTop="1" x14ac:dyDescent="0.5">
      <c r="B26" s="219" t="s">
        <v>213</v>
      </c>
      <c r="C26" s="220"/>
      <c r="D26" s="220"/>
      <c r="E26" s="220"/>
      <c r="F26" s="220"/>
      <c r="G26" s="220"/>
      <c r="H26" s="220"/>
      <c r="I26" s="221"/>
    </row>
    <row r="27" spans="2:12" ht="30" customHeight="1" x14ac:dyDescent="0.5">
      <c r="B27" s="174" t="s">
        <v>788</v>
      </c>
      <c r="C27" s="175"/>
      <c r="D27" s="175"/>
      <c r="E27" s="175"/>
      <c r="F27" s="175"/>
      <c r="G27" s="175"/>
      <c r="H27" s="175"/>
      <c r="I27" s="176"/>
    </row>
    <row r="28" spans="2:12" ht="30" customHeight="1" x14ac:dyDescent="0.5">
      <c r="B28" s="216" t="s">
        <v>455</v>
      </c>
      <c r="C28" s="217"/>
      <c r="D28" s="217"/>
      <c r="E28" s="217"/>
      <c r="F28" s="217"/>
      <c r="G28" s="217"/>
      <c r="H28" s="217"/>
      <c r="I28" s="218"/>
      <c r="L28" s="142"/>
    </row>
    <row r="29" spans="2:12" ht="30" customHeight="1" x14ac:dyDescent="0.5">
      <c r="B29" s="216" t="s">
        <v>1242</v>
      </c>
      <c r="C29" s="217"/>
      <c r="D29" s="217"/>
      <c r="E29" s="217"/>
      <c r="F29" s="217"/>
      <c r="G29" s="217"/>
      <c r="H29" s="217"/>
      <c r="I29" s="218"/>
    </row>
    <row r="30" spans="2:12" ht="30" customHeight="1" x14ac:dyDescent="0.5">
      <c r="B30" s="183" t="s">
        <v>888</v>
      </c>
      <c r="C30" s="184"/>
      <c r="D30" s="184"/>
      <c r="E30" s="184"/>
      <c r="F30" s="184"/>
      <c r="G30" s="184"/>
      <c r="H30" s="184"/>
      <c r="I30" s="185"/>
    </row>
    <row r="31" spans="2:12" s="148" customFormat="1" ht="30" customHeight="1" x14ac:dyDescent="0.5">
      <c r="B31" s="174" t="s">
        <v>787</v>
      </c>
      <c r="C31" s="175"/>
      <c r="D31" s="175"/>
      <c r="E31" s="175"/>
      <c r="F31" s="175"/>
      <c r="G31" s="175"/>
      <c r="H31" s="175"/>
      <c r="I31" s="176"/>
    </row>
    <row r="32" spans="2:12" ht="30" customHeight="1" x14ac:dyDescent="0.5">
      <c r="B32" s="183" t="s">
        <v>322</v>
      </c>
      <c r="C32" s="184"/>
      <c r="D32" s="184"/>
      <c r="E32" s="184"/>
      <c r="F32" s="184"/>
      <c r="G32" s="184"/>
      <c r="H32" s="184"/>
      <c r="I32" s="185"/>
    </row>
    <row r="33" spans="2:9" ht="30" customHeight="1" x14ac:dyDescent="0.5">
      <c r="B33" s="174" t="s">
        <v>165</v>
      </c>
      <c r="C33" s="175"/>
      <c r="D33" s="175"/>
      <c r="E33" s="175"/>
      <c r="F33" s="175"/>
      <c r="G33" s="175"/>
      <c r="H33" s="175"/>
      <c r="I33" s="176"/>
    </row>
    <row r="34" spans="2:9" ht="30" customHeight="1" x14ac:dyDescent="0.5">
      <c r="B34" s="187" t="s">
        <v>353</v>
      </c>
      <c r="C34" s="188"/>
      <c r="D34" s="188"/>
      <c r="E34" s="188"/>
      <c r="F34" s="188"/>
      <c r="G34" s="188"/>
      <c r="H34" s="188"/>
      <c r="I34" s="189"/>
    </row>
    <row r="35" spans="2:9" ht="30" customHeight="1" x14ac:dyDescent="0.5">
      <c r="B35" s="174" t="s">
        <v>91</v>
      </c>
      <c r="C35" s="175"/>
      <c r="D35" s="175"/>
      <c r="E35" s="175"/>
      <c r="F35" s="175"/>
      <c r="G35" s="175"/>
      <c r="H35" s="175"/>
      <c r="I35" s="176"/>
    </row>
    <row r="36" spans="2:9" ht="30" customHeight="1" x14ac:dyDescent="0.5">
      <c r="B36" s="174" t="s">
        <v>912</v>
      </c>
      <c r="C36" s="175"/>
      <c r="D36" s="175"/>
      <c r="E36" s="175"/>
      <c r="F36" s="175"/>
      <c r="G36" s="175"/>
      <c r="H36" s="175"/>
      <c r="I36" s="176"/>
    </row>
    <row r="37" spans="2:9" ht="30" customHeight="1" x14ac:dyDescent="0.5">
      <c r="B37" s="174" t="s">
        <v>141</v>
      </c>
      <c r="C37" s="175"/>
      <c r="D37" s="175"/>
      <c r="E37" s="175"/>
      <c r="F37" s="175"/>
      <c r="G37" s="175"/>
      <c r="H37" s="175"/>
      <c r="I37" s="176"/>
    </row>
    <row r="38" spans="2:9" ht="30" customHeight="1" x14ac:dyDescent="0.5">
      <c r="B38" s="177" t="s">
        <v>164</v>
      </c>
      <c r="C38" s="178"/>
      <c r="D38" s="178"/>
      <c r="E38" s="178"/>
      <c r="F38" s="178"/>
      <c r="G38" s="178"/>
      <c r="H38" s="178"/>
      <c r="I38" s="179"/>
    </row>
    <row r="39" spans="2:9" ht="30" customHeight="1" thickBot="1" x14ac:dyDescent="0.55000000000000004">
      <c r="B39" s="180" t="s">
        <v>305</v>
      </c>
      <c r="C39" s="181"/>
      <c r="D39" s="181"/>
      <c r="E39" s="181"/>
      <c r="F39" s="181"/>
      <c r="G39" s="181"/>
      <c r="H39" s="181"/>
      <c r="I39" s="182"/>
    </row>
    <row r="40" spans="2:9" ht="13" thickTop="1" x14ac:dyDescent="0.25">
      <c r="B40" s="186"/>
      <c r="C40" s="186"/>
      <c r="D40" s="186"/>
      <c r="E40" s="186"/>
      <c r="F40" s="186"/>
      <c r="G40" s="186"/>
      <c r="H40" s="186"/>
      <c r="I40" s="186"/>
    </row>
  </sheetData>
  <mergeCells count="32">
    <mergeCell ref="B31:I31"/>
    <mergeCell ref="B29:I29"/>
    <mergeCell ref="B26:I26"/>
    <mergeCell ref="B27:I27"/>
    <mergeCell ref="B25:I25"/>
    <mergeCell ref="B28:I28"/>
    <mergeCell ref="B30:I30"/>
    <mergeCell ref="B7:I7"/>
    <mergeCell ref="B24:I24"/>
    <mergeCell ref="B11:I11"/>
    <mergeCell ref="B12:I12"/>
    <mergeCell ref="B9:F10"/>
    <mergeCell ref="B14:I14"/>
    <mergeCell ref="B18:I18"/>
    <mergeCell ref="B19:I19"/>
    <mergeCell ref="B20:I20"/>
    <mergeCell ref="B23:I23"/>
    <mergeCell ref="B22:I22"/>
    <mergeCell ref="B15:I15"/>
    <mergeCell ref="B16:I16"/>
    <mergeCell ref="B17:I17"/>
    <mergeCell ref="B13:I13"/>
    <mergeCell ref="B21:I21"/>
    <mergeCell ref="B37:I37"/>
    <mergeCell ref="B34:I34"/>
    <mergeCell ref="B40:I40"/>
    <mergeCell ref="B33:I33"/>
    <mergeCell ref="B38:I38"/>
    <mergeCell ref="B39:I39"/>
    <mergeCell ref="B35:I35"/>
    <mergeCell ref="B32:I32"/>
    <mergeCell ref="B36:I36"/>
  </mergeCells>
  <hyperlinks>
    <hyperlink ref="B12:I12" location="'Расходные материалы конд.'!A1" display="Расходные материалы" xr:uid="{00000000-0004-0000-0000-000000000000}"/>
    <hyperlink ref="B34:I34" location="'Круглые изд. из оц. стали'!A1" display="Круглые изделия из оц. стали DIVT" xr:uid="{00000000-0004-0000-0000-000008000000}"/>
    <hyperlink ref="B37:I37" location="'DIVT фильтр'!R1C1" display="Фильтра DIVT" xr:uid="{00000000-0004-0000-0000-000009000000}"/>
    <hyperlink ref="B25:I25" location="'Расходные материалы вентиляция'!A1" display="Расходные материалы вентиляция" xr:uid="{00000000-0004-0000-0000-00000E000000}"/>
    <hyperlink ref="B38:I38" location="'Гибкие вставки DIVT'!A1" display="Гибкие вставки DIVT " xr:uid="{00000000-0004-0000-0000-00000F000000}"/>
    <hyperlink ref="B28:I28" location="' Вентиляторы Energolux'!R1C1" display="Канальные Вентиляторы ENERGOLUX" xr:uid="{00000000-0004-0000-0000-000010000000}"/>
    <hyperlink ref="B33:I33" location="'Узлы DIVT (воздухонагрев)'!A1" display="Узлы DIVT (воздухонагрев)" xr:uid="{00000000-0004-0000-0000-000011000000}"/>
    <hyperlink ref="B19:I19" location="Energolux!A1" display="Кондиционеры ENERGOLUX" xr:uid="{00000000-0004-0000-0000-000012000000}"/>
    <hyperlink ref="B20:I20" location="'Energolux полупром'!A1" display="Кондиционеры ENERGOLUX" xr:uid="{00000000-0004-0000-0000-000013000000}"/>
    <hyperlink ref="B22:I22" location="'Energolux Мульти-Сплиты'!A1" display="Кондиционеры ENERGOLUX MULTI" xr:uid="{00000000-0004-0000-0000-000015000000}"/>
    <hyperlink ref="B26:I26" location="'Воздухораспределит. устр.'!R1C1" display="Воздухораспределительные устройства" xr:uid="{00000000-0004-0000-0000-00001B000000}"/>
    <hyperlink ref="B39:I39" location="'Жироуловитель сетчатый DIVT '!R1C1" display="Жироуловитель сетчатый DIVT " xr:uid="{F4EF3B54-7984-41EE-81E1-42216BD723ED}"/>
    <hyperlink ref="B32:I32" location="'Щит управления '!R1C1" display="Щит управления DIVT" xr:uid="{DBFDB6C5-3B71-44DD-85B7-94D8F77875A4}"/>
    <hyperlink ref="B35:I35" location="'DIVT шумоглушит'!R1C1" display="Шумоглушители DIVT" xr:uid="{6B3C04BE-5D29-4A2B-A89A-A6C23AEFA02E}"/>
    <hyperlink ref="B23:I23" location="'Energolux Мульти-Сплиты BIG'!A1" display="Кондиционеры ENERGOLUX BIG MULTI" xr:uid="{6E9F0599-092B-446E-AD2C-0BE470A4250D}"/>
    <hyperlink ref="B14:I14" location="FeRRUM!R1C1" display="Кондиционеры FeRRUM" xr:uid="{F42FF581-C3A8-4C2A-A51E-EAEE0A696CCF}"/>
    <hyperlink ref="B27:I27" location="'Частотный преобраз.'!R1C1" display="Частотный Преобразователь                       IDS-DRIVE" xr:uid="{1930C904-A747-4116-B75B-67BF90D00773}"/>
    <hyperlink ref="B18:I18" location="LORIOT!R1C1" display="Кондиционеры LORIOT" xr:uid="{089DD260-D7AA-4F50-8CA1-DC14A2280477}"/>
    <hyperlink ref="B29:I29" location="' Вентиляторы Lufberg'!A1" display="Канальные Вентиляторы LUFBERG" xr:uid="{6697CB03-5F44-4F73-B286-546DC118036B}"/>
    <hyperlink ref="B15:I15" location="'FeRRUM полупром'!R1C1" display="Кондиционеры FeRRUM полупром" xr:uid="{302C81F4-E22F-4ED7-8E54-DD729E4CDC38}"/>
    <hyperlink ref="B16:I16" location="'FeRRUM полуп инвертор'!R1C1" display="Кондиционеры FeRRUM полупром Инвертор" xr:uid="{88FA2B4D-5AA8-47F6-960A-7042ABB66FDC}"/>
    <hyperlink ref="B17:I17" location="'FeRRUM Мульти-Спли инвертор'!R1C1" display="Кондиционеры FeRRUM Мульти-Сплит инвертор    " xr:uid="{2AC5F0F5-E1E6-4CE6-B255-428F2B18AE0F}"/>
    <hyperlink ref="B31:I31" location="Electrotest!R1C1" display="Автоматика ELECTROTEST" xr:uid="{EE38A9B3-CE2A-425E-A569-A1A44172FABA}"/>
    <hyperlink ref="B13:I13" location="Berlington!A1" display="Кондиционеры Berlington" xr:uid="{DE98D3DA-2537-41C7-AF3A-F63B5DF675BA}"/>
    <hyperlink ref="B30:I30" location="'Привода Lufberg'!A1" display="Электрический Привод LUFBERG" xr:uid="{5498210E-FA05-47B4-AAF7-836C075D5800}"/>
    <hyperlink ref="B36:I36" location="'DIVT Возд. Клапан'!A1" display="Воздушные Клапана DIVT" xr:uid="{3DD7B4D3-1A3F-42D2-B147-435411AE938B}"/>
    <hyperlink ref="B21:I21" location="'Energolux ИНверт. полупром'!A1" display="Кондиционеры ENERGOLUX полупром Инвертор" xr:uid="{5FD66A38-6D3B-495D-95AB-B7FC76ED400F}"/>
  </hyperlinks>
  <pageMargins left="0.70866141732283472" right="0.70866141732283472" top="0.74803149606299213" bottom="0.74803149606299213" header="0.31496062992125984" footer="0.31496062992125984"/>
  <pageSetup paperSize="9" scale="6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zoomScale="90" zoomScaleNormal="90" workbookViewId="0">
      <selection activeCell="C9" sqref="C9:E9"/>
    </sheetView>
  </sheetViews>
  <sheetFormatPr defaultColWidth="9.1796875" defaultRowHeight="10" x14ac:dyDescent="0.2"/>
  <cols>
    <col min="1" max="1" width="55.7265625" style="1" customWidth="1"/>
    <col min="2" max="2" width="18.81640625" style="1" customWidth="1"/>
    <col min="3" max="3" width="22.26953125" style="1" customWidth="1"/>
    <col min="4" max="4" width="9.453125" style="1" customWidth="1"/>
    <col min="5" max="5" width="10.54296875" style="1" customWidth="1"/>
    <col min="6" max="6" width="9.26953125" style="1" customWidth="1"/>
    <col min="7" max="7" width="7.1796875" style="1" hidden="1" customWidth="1"/>
    <col min="8" max="8" width="10.54296875" style="1" customWidth="1"/>
    <col min="9" max="9" width="10.54296875" style="40" customWidth="1"/>
    <col min="10" max="11" width="13.54296875" style="1" customWidth="1"/>
    <col min="12" max="12" width="13.54296875" style="1" hidden="1" customWidth="1"/>
    <col min="13" max="16384" width="9.1796875" style="1"/>
  </cols>
  <sheetData>
    <row r="1" spans="1:12" ht="4.5" customHeight="1" x14ac:dyDescent="0.2"/>
    <row r="2" spans="1:12" ht="82.5" customHeight="1" x14ac:dyDescent="0.2">
      <c r="A2" s="228" t="s">
        <v>75</v>
      </c>
      <c r="B2" s="229"/>
      <c r="C2" s="229"/>
      <c r="D2" s="230"/>
      <c r="E2" s="229"/>
      <c r="F2" s="229"/>
      <c r="G2" s="229"/>
      <c r="H2" s="229"/>
      <c r="I2" s="229"/>
      <c r="J2" s="229"/>
      <c r="K2" s="229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41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41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41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41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41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42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42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5" customHeight="1" x14ac:dyDescent="0.2">
      <c r="A10" s="231" t="s">
        <v>2</v>
      </c>
      <c r="B10" s="231" t="s">
        <v>11</v>
      </c>
      <c r="C10" s="231" t="s">
        <v>3</v>
      </c>
      <c r="D10" s="79"/>
      <c r="E10" s="231" t="s">
        <v>71</v>
      </c>
      <c r="F10" s="231"/>
      <c r="G10" s="231" t="s">
        <v>1</v>
      </c>
      <c r="H10" s="231" t="s">
        <v>72</v>
      </c>
      <c r="I10" s="231"/>
      <c r="J10" s="231"/>
      <c r="K10" s="33" t="s">
        <v>73</v>
      </c>
      <c r="L10" s="225" t="s">
        <v>5</v>
      </c>
    </row>
    <row r="11" spans="1:12" ht="15" customHeight="1" x14ac:dyDescent="0.2">
      <c r="A11" s="231"/>
      <c r="B11" s="231"/>
      <c r="C11" s="231"/>
      <c r="D11" s="80" t="s">
        <v>306</v>
      </c>
      <c r="E11" s="10" t="s">
        <v>9</v>
      </c>
      <c r="F11" s="24" t="s">
        <v>10</v>
      </c>
      <c r="G11" s="231"/>
      <c r="H11" s="10" t="s">
        <v>8</v>
      </c>
      <c r="I11" s="6" t="s">
        <v>6</v>
      </c>
      <c r="J11" s="10" t="s">
        <v>7</v>
      </c>
      <c r="K11" s="10" t="s">
        <v>74</v>
      </c>
      <c r="L11" s="226"/>
    </row>
    <row r="12" spans="1:12" s="5" customFormat="1" ht="15" customHeight="1" x14ac:dyDescent="0.3">
      <c r="A12" s="110" t="s">
        <v>83</v>
      </c>
      <c r="B12" s="35"/>
      <c r="C12" s="35"/>
      <c r="D12" s="111"/>
      <c r="E12" s="35"/>
      <c r="F12" s="35"/>
      <c r="G12" s="35"/>
      <c r="H12" s="35"/>
      <c r="I12" s="34"/>
      <c r="J12" s="35"/>
      <c r="K12" s="36"/>
      <c r="L12" s="25"/>
    </row>
    <row r="13" spans="1:12" ht="15" customHeight="1" x14ac:dyDescent="0.35">
      <c r="A13" s="37" t="s">
        <v>76</v>
      </c>
      <c r="B13" s="23"/>
      <c r="C13" s="37" t="s">
        <v>529</v>
      </c>
      <c r="D13" s="112" t="s">
        <v>308</v>
      </c>
      <c r="E13" s="7"/>
      <c r="F13" s="7"/>
      <c r="G13" s="8">
        <v>1</v>
      </c>
      <c r="H13" s="12"/>
      <c r="I13" s="7"/>
      <c r="J13" s="38">
        <v>36120</v>
      </c>
      <c r="K13" s="12">
        <f>J13-J13*$K$9/100</f>
        <v>36120</v>
      </c>
      <c r="L13" s="11">
        <f>K13*G13</f>
        <v>36120</v>
      </c>
    </row>
    <row r="14" spans="1:12" ht="15" customHeight="1" x14ac:dyDescent="0.35">
      <c r="A14" s="37" t="s">
        <v>76</v>
      </c>
      <c r="B14" s="23"/>
      <c r="C14" s="37" t="s">
        <v>530</v>
      </c>
      <c r="D14" s="112" t="s">
        <v>308</v>
      </c>
      <c r="E14" s="6"/>
      <c r="F14" s="6"/>
      <c r="G14" s="10">
        <v>1</v>
      </c>
      <c r="H14" s="11"/>
      <c r="I14" s="7"/>
      <c r="J14" s="38">
        <v>35000</v>
      </c>
      <c r="K14" s="12">
        <f>J14-J14*$K$9/100</f>
        <v>35000</v>
      </c>
      <c r="L14" s="11">
        <f>K14*G14</f>
        <v>35000</v>
      </c>
    </row>
    <row r="15" spans="1:12" ht="15" customHeight="1" x14ac:dyDescent="0.35">
      <c r="A15" s="37" t="s">
        <v>77</v>
      </c>
      <c r="B15" s="23"/>
      <c r="C15" s="37" t="s">
        <v>531</v>
      </c>
      <c r="D15" s="112" t="s">
        <v>308</v>
      </c>
      <c r="E15" s="6"/>
      <c r="F15" s="6"/>
      <c r="G15" s="10">
        <v>1</v>
      </c>
      <c r="H15" s="11"/>
      <c r="I15" s="7"/>
      <c r="J15" s="38">
        <v>19900</v>
      </c>
      <c r="K15" s="12">
        <f>J15-J15*$K$9/100</f>
        <v>19900</v>
      </c>
      <c r="L15" s="11">
        <f>K15*G15</f>
        <v>19900</v>
      </c>
    </row>
    <row r="16" spans="1:12" s="5" customFormat="1" ht="15" customHeight="1" x14ac:dyDescent="0.3">
      <c r="A16" s="110" t="s">
        <v>500</v>
      </c>
      <c r="B16" s="35"/>
      <c r="C16" s="35"/>
      <c r="D16" s="111"/>
      <c r="E16" s="35"/>
      <c r="F16" s="35"/>
      <c r="G16" s="35"/>
      <c r="H16" s="35"/>
      <c r="I16" s="34"/>
      <c r="J16" s="35"/>
      <c r="K16" s="36"/>
      <c r="L16" s="25"/>
    </row>
    <row r="17" spans="1:12" ht="15" customHeight="1" x14ac:dyDescent="0.35">
      <c r="A17" s="39" t="s">
        <v>78</v>
      </c>
      <c r="B17" s="23"/>
      <c r="C17" s="37" t="s">
        <v>604</v>
      </c>
      <c r="D17" s="112" t="s">
        <v>309</v>
      </c>
      <c r="E17" s="6"/>
      <c r="F17" s="6"/>
      <c r="G17" s="10">
        <v>1</v>
      </c>
      <c r="H17" s="12"/>
      <c r="I17" s="7"/>
      <c r="J17" s="12">
        <v>4760</v>
      </c>
      <c r="K17" s="12">
        <f t="shared" ref="K17:K23" si="0">J17-J17*$K$9/100</f>
        <v>4760</v>
      </c>
      <c r="L17" s="11">
        <f t="shared" ref="L17:L23" si="1">K17*G17</f>
        <v>4760</v>
      </c>
    </row>
    <row r="18" spans="1:12" ht="15" customHeight="1" x14ac:dyDescent="0.35">
      <c r="A18" s="39" t="s">
        <v>78</v>
      </c>
      <c r="B18" s="23" t="s">
        <v>501</v>
      </c>
      <c r="C18" s="37" t="s">
        <v>346</v>
      </c>
      <c r="D18" s="112" t="s">
        <v>309</v>
      </c>
      <c r="E18" s="6"/>
      <c r="F18" s="6"/>
      <c r="G18" s="10">
        <v>1</v>
      </c>
      <c r="H18" s="12"/>
      <c r="I18" s="7"/>
      <c r="J18" s="12">
        <v>4760</v>
      </c>
      <c r="K18" s="12">
        <f t="shared" si="0"/>
        <v>4760</v>
      </c>
      <c r="L18" s="11">
        <f t="shared" si="1"/>
        <v>4760</v>
      </c>
    </row>
    <row r="19" spans="1:12" ht="15" customHeight="1" x14ac:dyDescent="0.35">
      <c r="A19" s="39" t="s">
        <v>78</v>
      </c>
      <c r="B19" s="23" t="s">
        <v>501</v>
      </c>
      <c r="C19" s="37" t="s">
        <v>347</v>
      </c>
      <c r="D19" s="112" t="s">
        <v>309</v>
      </c>
      <c r="E19" s="6"/>
      <c r="F19" s="6"/>
      <c r="G19" s="10">
        <v>1</v>
      </c>
      <c r="H19" s="12"/>
      <c r="I19" s="7"/>
      <c r="J19" s="12">
        <v>7800</v>
      </c>
      <c r="K19" s="12">
        <f t="shared" si="0"/>
        <v>7800</v>
      </c>
      <c r="L19" s="11">
        <f t="shared" si="1"/>
        <v>7800</v>
      </c>
    </row>
    <row r="20" spans="1:12" ht="15" customHeight="1" x14ac:dyDescent="0.35">
      <c r="A20" s="39" t="s">
        <v>78</v>
      </c>
      <c r="B20" s="23" t="s">
        <v>501</v>
      </c>
      <c r="C20" s="37" t="s">
        <v>451</v>
      </c>
      <c r="D20" s="112" t="s">
        <v>309</v>
      </c>
      <c r="E20" s="6"/>
      <c r="F20" s="6"/>
      <c r="G20" s="10">
        <v>1</v>
      </c>
      <c r="H20" s="12"/>
      <c r="I20" s="7"/>
      <c r="J20" s="12">
        <v>11300</v>
      </c>
      <c r="K20" s="12">
        <f t="shared" si="0"/>
        <v>11300</v>
      </c>
      <c r="L20" s="11">
        <f t="shared" si="1"/>
        <v>11300</v>
      </c>
    </row>
    <row r="21" spans="1:12" ht="15" customHeight="1" x14ac:dyDescent="0.35">
      <c r="A21" s="39" t="s">
        <v>78</v>
      </c>
      <c r="B21" s="23" t="s">
        <v>501</v>
      </c>
      <c r="C21" s="37" t="s">
        <v>452</v>
      </c>
      <c r="D21" s="112" t="s">
        <v>309</v>
      </c>
      <c r="E21" s="6"/>
      <c r="F21" s="6"/>
      <c r="G21" s="10">
        <v>1</v>
      </c>
      <c r="H21" s="11"/>
      <c r="I21" s="7"/>
      <c r="J21" s="12">
        <v>15400</v>
      </c>
      <c r="K21" s="12">
        <f t="shared" si="0"/>
        <v>15400</v>
      </c>
      <c r="L21" s="11">
        <f t="shared" si="1"/>
        <v>15400</v>
      </c>
    </row>
    <row r="22" spans="1:12" ht="15" customHeight="1" x14ac:dyDescent="0.35">
      <c r="A22" s="39" t="s">
        <v>78</v>
      </c>
      <c r="B22" s="23"/>
      <c r="C22" s="37" t="s">
        <v>607</v>
      </c>
      <c r="D22" s="112" t="s">
        <v>309</v>
      </c>
      <c r="E22" s="6"/>
      <c r="F22" s="6"/>
      <c r="G22" s="10">
        <v>1</v>
      </c>
      <c r="H22" s="11"/>
      <c r="I22" s="7"/>
      <c r="J22" s="12">
        <v>15400</v>
      </c>
      <c r="K22" s="12">
        <f t="shared" si="0"/>
        <v>15400</v>
      </c>
      <c r="L22" s="11">
        <f t="shared" si="1"/>
        <v>15400</v>
      </c>
    </row>
    <row r="23" spans="1:12" ht="15" customHeight="1" x14ac:dyDescent="0.35">
      <c r="A23" s="39" t="s">
        <v>78</v>
      </c>
      <c r="B23" s="23" t="s">
        <v>501</v>
      </c>
      <c r="C23" s="37" t="s">
        <v>453</v>
      </c>
      <c r="D23" s="112" t="s">
        <v>309</v>
      </c>
      <c r="E23" s="6"/>
      <c r="F23" s="6"/>
      <c r="G23" s="10">
        <v>1</v>
      </c>
      <c r="H23" s="11"/>
      <c r="I23" s="7"/>
      <c r="J23" s="12">
        <v>21800</v>
      </c>
      <c r="K23" s="12">
        <f t="shared" si="0"/>
        <v>21800</v>
      </c>
      <c r="L23" s="11">
        <f t="shared" si="1"/>
        <v>21800</v>
      </c>
    </row>
    <row r="24" spans="1:12" s="5" customFormat="1" ht="15" customHeight="1" x14ac:dyDescent="0.3">
      <c r="A24" s="110" t="s">
        <v>572</v>
      </c>
      <c r="B24" s="35"/>
      <c r="C24" s="35"/>
      <c r="D24" s="111"/>
      <c r="E24" s="35"/>
      <c r="F24" s="35"/>
      <c r="G24" s="35"/>
      <c r="H24" s="35"/>
      <c r="I24" s="34"/>
      <c r="J24" s="35"/>
      <c r="K24" s="36"/>
      <c r="L24" s="25"/>
    </row>
    <row r="25" spans="1:12" ht="15" customHeight="1" x14ac:dyDescent="0.35">
      <c r="A25" s="39" t="s">
        <v>78</v>
      </c>
      <c r="B25" s="23" t="s">
        <v>573</v>
      </c>
      <c r="C25" s="37" t="s">
        <v>574</v>
      </c>
      <c r="D25" s="112" t="s">
        <v>309</v>
      </c>
      <c r="E25" s="6"/>
      <c r="F25" s="6"/>
      <c r="G25" s="10">
        <v>1</v>
      </c>
      <c r="H25" s="12"/>
      <c r="I25" s="7"/>
      <c r="J25" s="12">
        <v>6600</v>
      </c>
      <c r="K25" s="12">
        <f t="shared" ref="K25:K31" si="2">J25-J25*$K$9/100</f>
        <v>6600</v>
      </c>
      <c r="L25" s="11">
        <f t="shared" ref="L25:L31" si="3">K25*G25</f>
        <v>6600</v>
      </c>
    </row>
    <row r="26" spans="1:12" ht="15" customHeight="1" x14ac:dyDescent="0.35">
      <c r="A26" s="39" t="s">
        <v>78</v>
      </c>
      <c r="B26" s="23" t="s">
        <v>573</v>
      </c>
      <c r="C26" s="37" t="s">
        <v>575</v>
      </c>
      <c r="D26" s="112" t="s">
        <v>309</v>
      </c>
      <c r="E26" s="6"/>
      <c r="F26" s="6"/>
      <c r="G26" s="10">
        <v>1</v>
      </c>
      <c r="H26" s="12"/>
      <c r="I26" s="7"/>
      <c r="J26" s="12">
        <v>10400</v>
      </c>
      <c r="K26" s="12">
        <f t="shared" si="2"/>
        <v>10400</v>
      </c>
      <c r="L26" s="11">
        <f t="shared" si="3"/>
        <v>10400</v>
      </c>
    </row>
    <row r="27" spans="1:12" ht="15" customHeight="1" x14ac:dyDescent="0.35">
      <c r="A27" s="39" t="s">
        <v>78</v>
      </c>
      <c r="B27" s="23"/>
      <c r="C27" s="37" t="s">
        <v>606</v>
      </c>
      <c r="D27" s="112" t="s">
        <v>309</v>
      </c>
      <c r="E27" s="6"/>
      <c r="F27" s="6"/>
      <c r="G27" s="10">
        <v>1</v>
      </c>
      <c r="H27" s="12"/>
      <c r="I27" s="7"/>
      <c r="J27" s="12">
        <v>10400</v>
      </c>
      <c r="K27" s="12">
        <f t="shared" si="2"/>
        <v>10400</v>
      </c>
      <c r="L27" s="11">
        <f t="shared" si="3"/>
        <v>10400</v>
      </c>
    </row>
    <row r="28" spans="1:12" ht="15" customHeight="1" x14ac:dyDescent="0.35">
      <c r="A28" s="39" t="s">
        <v>78</v>
      </c>
      <c r="B28" s="23" t="s">
        <v>573</v>
      </c>
      <c r="C28" s="37" t="s">
        <v>576</v>
      </c>
      <c r="D28" s="112" t="s">
        <v>309</v>
      </c>
      <c r="E28" s="6"/>
      <c r="F28" s="6"/>
      <c r="G28" s="10">
        <v>1</v>
      </c>
      <c r="H28" s="12"/>
      <c r="I28" s="7"/>
      <c r="J28" s="12">
        <v>14100</v>
      </c>
      <c r="K28" s="12">
        <f t="shared" si="2"/>
        <v>14100</v>
      </c>
      <c r="L28" s="11">
        <f t="shared" si="3"/>
        <v>14100</v>
      </c>
    </row>
    <row r="29" spans="1:12" ht="15" customHeight="1" x14ac:dyDescent="0.35">
      <c r="A29" s="39" t="s">
        <v>78</v>
      </c>
      <c r="B29" s="23"/>
      <c r="C29" s="37" t="s">
        <v>605</v>
      </c>
      <c r="D29" s="112" t="s">
        <v>309</v>
      </c>
      <c r="E29" s="6"/>
      <c r="F29" s="6"/>
      <c r="G29" s="10">
        <v>1</v>
      </c>
      <c r="H29" s="12"/>
      <c r="I29" s="7"/>
      <c r="J29" s="12">
        <v>14100</v>
      </c>
      <c r="K29" s="12">
        <f t="shared" si="2"/>
        <v>14100</v>
      </c>
      <c r="L29" s="11">
        <f t="shared" si="3"/>
        <v>14100</v>
      </c>
    </row>
    <row r="30" spans="1:12" ht="15" customHeight="1" x14ac:dyDescent="0.35">
      <c r="A30" s="39" t="s">
        <v>78</v>
      </c>
      <c r="B30" s="23" t="s">
        <v>573</v>
      </c>
      <c r="C30" s="37" t="s">
        <v>577</v>
      </c>
      <c r="D30" s="112" t="s">
        <v>309</v>
      </c>
      <c r="E30" s="6"/>
      <c r="F30" s="6"/>
      <c r="G30" s="10">
        <v>1</v>
      </c>
      <c r="H30" s="11"/>
      <c r="I30" s="7"/>
      <c r="J30" s="12">
        <v>20800</v>
      </c>
      <c r="K30" s="12">
        <f t="shared" si="2"/>
        <v>20800</v>
      </c>
      <c r="L30" s="11">
        <f t="shared" si="3"/>
        <v>20800</v>
      </c>
    </row>
    <row r="31" spans="1:12" ht="15" customHeight="1" x14ac:dyDescent="0.35">
      <c r="A31" s="39" t="s">
        <v>78</v>
      </c>
      <c r="B31" s="23" t="s">
        <v>573</v>
      </c>
      <c r="C31" s="37" t="s">
        <v>578</v>
      </c>
      <c r="D31" s="112" t="s">
        <v>309</v>
      </c>
      <c r="E31" s="6"/>
      <c r="F31" s="6"/>
      <c r="G31" s="10">
        <v>1</v>
      </c>
      <c r="H31" s="11"/>
      <c r="I31" s="7"/>
      <c r="J31" s="12">
        <v>24100</v>
      </c>
      <c r="K31" s="12">
        <f t="shared" si="2"/>
        <v>24100</v>
      </c>
      <c r="L31" s="11">
        <f t="shared" si="3"/>
        <v>24100</v>
      </c>
    </row>
    <row r="32" spans="1:12" s="5" customFormat="1" ht="15" customHeight="1" x14ac:dyDescent="0.3">
      <c r="A32" s="110" t="s">
        <v>80</v>
      </c>
      <c r="B32" s="35"/>
      <c r="C32" s="35"/>
      <c r="D32" s="111"/>
      <c r="E32" s="35"/>
      <c r="F32" s="35"/>
      <c r="G32" s="35"/>
      <c r="H32" s="35"/>
      <c r="I32" s="34"/>
      <c r="J32" s="35"/>
      <c r="K32" s="36"/>
      <c r="L32" s="25"/>
    </row>
    <row r="33" spans="1:12" ht="15" customHeight="1" x14ac:dyDescent="0.35">
      <c r="A33" s="37" t="s">
        <v>79</v>
      </c>
      <c r="B33" s="23"/>
      <c r="C33" s="37" t="s">
        <v>571</v>
      </c>
      <c r="D33" s="112" t="s">
        <v>310</v>
      </c>
      <c r="E33" s="6"/>
      <c r="F33" s="6"/>
      <c r="G33" s="10">
        <v>1</v>
      </c>
      <c r="H33" s="11"/>
      <c r="I33" s="7"/>
      <c r="J33" s="38">
        <v>742</v>
      </c>
      <c r="K33" s="12">
        <f>J33-J33*$K$9/100</f>
        <v>742</v>
      </c>
      <c r="L33" s="11">
        <f>K33*G33</f>
        <v>742</v>
      </c>
    </row>
    <row r="34" spans="1:12" ht="15" customHeight="1" x14ac:dyDescent="0.35">
      <c r="A34" s="37" t="s">
        <v>79</v>
      </c>
      <c r="B34" s="23"/>
      <c r="C34" s="37" t="s">
        <v>536</v>
      </c>
      <c r="D34" s="112" t="s">
        <v>310</v>
      </c>
      <c r="E34" s="6"/>
      <c r="F34" s="6"/>
      <c r="G34" s="10">
        <v>1</v>
      </c>
      <c r="H34" s="11"/>
      <c r="I34" s="7"/>
      <c r="J34" s="38">
        <v>742</v>
      </c>
      <c r="K34" s="12">
        <f t="shared" ref="K34:K39" si="4">J34-J34*$K$9/100</f>
        <v>742</v>
      </c>
      <c r="L34" s="11">
        <f t="shared" ref="L34:L39" si="5">K34*G34</f>
        <v>742</v>
      </c>
    </row>
    <row r="35" spans="1:12" ht="15" customHeight="1" x14ac:dyDescent="0.35">
      <c r="A35" s="37" t="s">
        <v>80</v>
      </c>
      <c r="B35" s="23"/>
      <c r="C35" s="37" t="s">
        <v>540</v>
      </c>
      <c r="D35" s="112" t="s">
        <v>310</v>
      </c>
      <c r="E35" s="6"/>
      <c r="F35" s="6"/>
      <c r="G35" s="10">
        <v>1</v>
      </c>
      <c r="H35" s="11"/>
      <c r="I35" s="7"/>
      <c r="J35" s="38">
        <v>1100</v>
      </c>
      <c r="K35" s="12">
        <f t="shared" si="4"/>
        <v>1100</v>
      </c>
      <c r="L35" s="11">
        <f t="shared" si="5"/>
        <v>1100</v>
      </c>
    </row>
    <row r="36" spans="1:12" ht="15" customHeight="1" x14ac:dyDescent="0.35">
      <c r="A36" s="37" t="s">
        <v>79</v>
      </c>
      <c r="B36" s="23"/>
      <c r="C36" s="37" t="s">
        <v>537</v>
      </c>
      <c r="D36" s="112" t="s">
        <v>310</v>
      </c>
      <c r="E36" s="6"/>
      <c r="F36" s="6"/>
      <c r="G36" s="10">
        <v>1</v>
      </c>
      <c r="H36" s="11"/>
      <c r="I36" s="7"/>
      <c r="J36" s="38">
        <v>1388</v>
      </c>
      <c r="K36" s="12">
        <f t="shared" si="4"/>
        <v>1388</v>
      </c>
      <c r="L36" s="11">
        <f t="shared" si="5"/>
        <v>1388</v>
      </c>
    </row>
    <row r="37" spans="1:12" ht="15" customHeight="1" x14ac:dyDescent="0.35">
      <c r="A37" s="37" t="s">
        <v>80</v>
      </c>
      <c r="B37" s="23"/>
      <c r="C37" s="37" t="s">
        <v>538</v>
      </c>
      <c r="D37" s="112" t="s">
        <v>310</v>
      </c>
      <c r="E37" s="6"/>
      <c r="F37" s="6"/>
      <c r="G37" s="10">
        <v>1</v>
      </c>
      <c r="H37" s="11"/>
      <c r="I37" s="7"/>
      <c r="J37" s="38">
        <v>1900</v>
      </c>
      <c r="K37" s="12">
        <f t="shared" si="4"/>
        <v>1900</v>
      </c>
      <c r="L37" s="11">
        <f t="shared" si="5"/>
        <v>1900</v>
      </c>
    </row>
    <row r="38" spans="1:12" ht="15" customHeight="1" x14ac:dyDescent="0.35">
      <c r="A38" s="37" t="s">
        <v>79</v>
      </c>
      <c r="B38" s="23"/>
      <c r="C38" s="37" t="s">
        <v>539</v>
      </c>
      <c r="D38" s="112" t="s">
        <v>310</v>
      </c>
      <c r="E38" s="6"/>
      <c r="F38" s="6"/>
      <c r="G38" s="10">
        <v>1</v>
      </c>
      <c r="H38" s="11"/>
      <c r="I38" s="7"/>
      <c r="J38" s="38">
        <v>3600</v>
      </c>
      <c r="K38" s="12">
        <f t="shared" si="4"/>
        <v>3600</v>
      </c>
      <c r="L38" s="11">
        <f t="shared" si="5"/>
        <v>3600</v>
      </c>
    </row>
    <row r="39" spans="1:12" ht="15" customHeight="1" x14ac:dyDescent="0.35">
      <c r="A39" s="37" t="s">
        <v>551</v>
      </c>
      <c r="B39" s="23"/>
      <c r="C39" s="37" t="s">
        <v>552</v>
      </c>
      <c r="D39" s="112" t="s">
        <v>310</v>
      </c>
      <c r="E39" s="6"/>
      <c r="F39" s="6"/>
      <c r="G39" s="10">
        <v>1</v>
      </c>
      <c r="H39" s="11"/>
      <c r="I39" s="7"/>
      <c r="J39" s="38">
        <v>210</v>
      </c>
      <c r="K39" s="12">
        <f t="shared" si="4"/>
        <v>210</v>
      </c>
      <c r="L39" s="11">
        <f t="shared" si="5"/>
        <v>210</v>
      </c>
    </row>
    <row r="40" spans="1:12" s="5" customFormat="1" ht="15" customHeight="1" x14ac:dyDescent="0.3">
      <c r="A40" s="110" t="s">
        <v>84</v>
      </c>
      <c r="B40" s="35"/>
      <c r="C40" s="35"/>
      <c r="D40" s="111"/>
      <c r="E40" s="35"/>
      <c r="F40" s="35"/>
      <c r="G40" s="35"/>
      <c r="H40" s="35"/>
      <c r="I40" s="34"/>
      <c r="J40" s="35"/>
      <c r="K40" s="36"/>
      <c r="L40" s="25"/>
    </row>
    <row r="41" spans="1:12" ht="15" customHeight="1" x14ac:dyDescent="0.35">
      <c r="A41" s="37" t="s">
        <v>327</v>
      </c>
      <c r="B41" s="23" t="s">
        <v>81</v>
      </c>
      <c r="C41" s="37" t="s">
        <v>93</v>
      </c>
      <c r="D41" s="112" t="s">
        <v>307</v>
      </c>
      <c r="E41" s="6"/>
      <c r="F41" s="6"/>
      <c r="G41" s="10">
        <v>1</v>
      </c>
      <c r="H41" s="11"/>
      <c r="I41" s="7"/>
      <c r="J41" s="12">
        <v>18</v>
      </c>
      <c r="K41" s="12">
        <f>J41-J41*$K$9/100</f>
        <v>18</v>
      </c>
      <c r="L41" s="11">
        <f>K41*G41</f>
        <v>18</v>
      </c>
    </row>
    <row r="42" spans="1:12" ht="15" customHeight="1" x14ac:dyDescent="0.35">
      <c r="A42" s="37" t="s">
        <v>328</v>
      </c>
      <c r="B42" s="23" t="s">
        <v>81</v>
      </c>
      <c r="C42" s="37" t="s">
        <v>94</v>
      </c>
      <c r="D42" s="112" t="s">
        <v>307</v>
      </c>
      <c r="E42" s="6"/>
      <c r="F42" s="6"/>
      <c r="G42" s="10">
        <v>1</v>
      </c>
      <c r="H42" s="11"/>
      <c r="I42" s="7"/>
      <c r="J42" s="12">
        <v>22.25</v>
      </c>
      <c r="K42" s="12">
        <f>J42-J42*$K$9/100</f>
        <v>22.25</v>
      </c>
      <c r="L42" s="11">
        <f>K42*G42</f>
        <v>22.25</v>
      </c>
    </row>
    <row r="43" spans="1:12" ht="15" customHeight="1" x14ac:dyDescent="0.35">
      <c r="A43" s="37" t="s">
        <v>329</v>
      </c>
      <c r="B43" s="23" t="s">
        <v>81</v>
      </c>
      <c r="C43" s="37" t="s">
        <v>95</v>
      </c>
      <c r="D43" s="112" t="s">
        <v>307</v>
      </c>
      <c r="E43" s="6"/>
      <c r="F43" s="6"/>
      <c r="G43" s="10">
        <v>1</v>
      </c>
      <c r="H43" s="11"/>
      <c r="I43" s="7"/>
      <c r="J43" s="12">
        <v>23.75</v>
      </c>
      <c r="K43" s="12">
        <f>J43-J43*$K$9/100</f>
        <v>23.75</v>
      </c>
      <c r="L43" s="11">
        <f>K43*G43</f>
        <v>23.75</v>
      </c>
    </row>
    <row r="44" spans="1:12" ht="15" customHeight="1" x14ac:dyDescent="0.35">
      <c r="A44" s="37" t="s">
        <v>330</v>
      </c>
      <c r="B44" s="23" t="s">
        <v>81</v>
      </c>
      <c r="C44" s="37" t="s">
        <v>96</v>
      </c>
      <c r="D44" s="112" t="s">
        <v>307</v>
      </c>
      <c r="E44" s="6"/>
      <c r="F44" s="6"/>
      <c r="G44" s="10">
        <v>1</v>
      </c>
      <c r="H44" s="11"/>
      <c r="I44" s="7"/>
      <c r="J44" s="12">
        <v>28</v>
      </c>
      <c r="K44" s="12">
        <f>J44-J44*$K$9/100</f>
        <v>28</v>
      </c>
      <c r="L44" s="11">
        <f>K44*G44</f>
        <v>28</v>
      </c>
    </row>
    <row r="45" spans="1:12" ht="15" customHeight="1" x14ac:dyDescent="0.35">
      <c r="A45" s="37" t="s">
        <v>331</v>
      </c>
      <c r="B45" s="23" t="s">
        <v>81</v>
      </c>
      <c r="C45" s="37" t="s">
        <v>97</v>
      </c>
      <c r="D45" s="112" t="s">
        <v>307</v>
      </c>
      <c r="E45" s="6"/>
      <c r="F45" s="6"/>
      <c r="G45" s="10">
        <v>1</v>
      </c>
      <c r="H45" s="11"/>
      <c r="I45" s="7"/>
      <c r="J45" s="12">
        <v>34</v>
      </c>
      <c r="K45" s="12">
        <f>J45-J45*$K$9/100</f>
        <v>34</v>
      </c>
      <c r="L45" s="11">
        <f>K45*G45</f>
        <v>34</v>
      </c>
    </row>
    <row r="46" spans="1:12" s="5" customFormat="1" ht="15" customHeight="1" x14ac:dyDescent="0.3">
      <c r="A46" s="110" t="s">
        <v>454</v>
      </c>
      <c r="B46" s="35"/>
      <c r="C46" s="35"/>
      <c r="D46" s="111"/>
      <c r="E46" s="35"/>
      <c r="F46" s="35"/>
      <c r="G46" s="35"/>
      <c r="H46" s="35"/>
      <c r="I46" s="34"/>
      <c r="J46" s="35"/>
      <c r="K46" s="36"/>
      <c r="L46" s="25"/>
    </row>
    <row r="47" spans="1:12" ht="15" customHeight="1" x14ac:dyDescent="0.35">
      <c r="A47" s="37" t="s">
        <v>846</v>
      </c>
      <c r="B47" s="23" t="s">
        <v>847</v>
      </c>
      <c r="C47" s="37" t="s">
        <v>848</v>
      </c>
      <c r="D47" s="112" t="s">
        <v>307</v>
      </c>
      <c r="E47" s="6"/>
      <c r="F47" s="6"/>
      <c r="G47" s="10">
        <v>1</v>
      </c>
      <c r="H47" s="11"/>
      <c r="I47" s="7"/>
      <c r="J47" s="12">
        <v>234</v>
      </c>
      <c r="K47" s="12">
        <f t="shared" ref="K47:K58" si="6">J47-J47*$K$9/100</f>
        <v>234</v>
      </c>
      <c r="L47" s="11">
        <f t="shared" ref="L47:L58" si="7">K47*G47</f>
        <v>234</v>
      </c>
    </row>
    <row r="48" spans="1:12" ht="15" customHeight="1" x14ac:dyDescent="0.35">
      <c r="A48" s="37" t="s">
        <v>846</v>
      </c>
      <c r="B48" s="23" t="s">
        <v>847</v>
      </c>
      <c r="C48" s="37" t="s">
        <v>849</v>
      </c>
      <c r="D48" s="112" t="s">
        <v>307</v>
      </c>
      <c r="E48" s="6"/>
      <c r="F48" s="6"/>
      <c r="G48" s="10">
        <v>1</v>
      </c>
      <c r="H48" s="11"/>
      <c r="I48" s="7"/>
      <c r="J48" s="12">
        <v>243.1</v>
      </c>
      <c r="K48" s="12">
        <f t="shared" si="6"/>
        <v>243.1</v>
      </c>
      <c r="L48" s="11">
        <f t="shared" si="7"/>
        <v>243.1</v>
      </c>
    </row>
    <row r="49" spans="1:12" ht="15" customHeight="1" x14ac:dyDescent="0.35">
      <c r="A49" s="37" t="s">
        <v>846</v>
      </c>
      <c r="B49" s="23" t="s">
        <v>847</v>
      </c>
      <c r="C49" s="37" t="s">
        <v>850</v>
      </c>
      <c r="D49" s="112" t="s">
        <v>307</v>
      </c>
      <c r="E49" s="6"/>
      <c r="F49" s="6"/>
      <c r="G49" s="10">
        <v>1</v>
      </c>
      <c r="H49" s="11"/>
      <c r="I49" s="7"/>
      <c r="J49" s="12">
        <v>257</v>
      </c>
      <c r="K49" s="12">
        <f t="shared" si="6"/>
        <v>257</v>
      </c>
      <c r="L49" s="11">
        <f t="shared" si="7"/>
        <v>257</v>
      </c>
    </row>
    <row r="50" spans="1:12" ht="15" customHeight="1" x14ac:dyDescent="0.35">
      <c r="A50" s="37" t="s">
        <v>846</v>
      </c>
      <c r="B50" s="23" t="s">
        <v>847</v>
      </c>
      <c r="C50" s="37" t="s">
        <v>851</v>
      </c>
      <c r="D50" s="112" t="s">
        <v>307</v>
      </c>
      <c r="E50" s="6"/>
      <c r="F50" s="6"/>
      <c r="G50" s="10">
        <v>1</v>
      </c>
      <c r="H50" s="11"/>
      <c r="I50" s="7"/>
      <c r="J50" s="12">
        <v>288.39999999999998</v>
      </c>
      <c r="K50" s="12">
        <f t="shared" si="6"/>
        <v>288.39999999999998</v>
      </c>
      <c r="L50" s="11">
        <f t="shared" si="7"/>
        <v>288.39999999999998</v>
      </c>
    </row>
    <row r="51" spans="1:12" ht="15" customHeight="1" x14ac:dyDescent="0.35">
      <c r="A51" s="37" t="s">
        <v>846</v>
      </c>
      <c r="B51" s="23" t="s">
        <v>847</v>
      </c>
      <c r="C51" s="37" t="s">
        <v>852</v>
      </c>
      <c r="D51" s="112" t="s">
        <v>307</v>
      </c>
      <c r="E51" s="6"/>
      <c r="F51" s="6"/>
      <c r="G51" s="10">
        <v>1</v>
      </c>
      <c r="H51" s="11"/>
      <c r="I51" s="7"/>
      <c r="J51" s="12">
        <v>306.60000000000002</v>
      </c>
      <c r="K51" s="12">
        <f t="shared" si="6"/>
        <v>306.60000000000002</v>
      </c>
      <c r="L51" s="11">
        <f t="shared" si="7"/>
        <v>306.60000000000002</v>
      </c>
    </row>
    <row r="52" spans="1:12" ht="15" customHeight="1" x14ac:dyDescent="0.35">
      <c r="A52" s="37" t="s">
        <v>846</v>
      </c>
      <c r="B52" s="23" t="s">
        <v>847</v>
      </c>
      <c r="C52" s="37" t="s">
        <v>853</v>
      </c>
      <c r="D52" s="112" t="s">
        <v>307</v>
      </c>
      <c r="E52" s="6"/>
      <c r="F52" s="6"/>
      <c r="G52" s="10">
        <v>1</v>
      </c>
      <c r="H52" s="11"/>
      <c r="I52" s="7"/>
      <c r="J52" s="12">
        <v>0</v>
      </c>
      <c r="K52" s="12">
        <f t="shared" si="6"/>
        <v>0</v>
      </c>
      <c r="L52" s="11">
        <f t="shared" si="7"/>
        <v>0</v>
      </c>
    </row>
    <row r="53" spans="1:12" ht="15" customHeight="1" x14ac:dyDescent="0.35">
      <c r="A53" s="37" t="s">
        <v>846</v>
      </c>
      <c r="B53" s="23" t="s">
        <v>847</v>
      </c>
      <c r="C53" s="37" t="s">
        <v>854</v>
      </c>
      <c r="D53" s="112" t="s">
        <v>307</v>
      </c>
      <c r="E53" s="6"/>
      <c r="F53" s="6"/>
      <c r="G53" s="10">
        <v>1</v>
      </c>
      <c r="H53" s="11"/>
      <c r="I53" s="7"/>
      <c r="J53" s="12">
        <v>0</v>
      </c>
      <c r="K53" s="12">
        <f t="shared" si="6"/>
        <v>0</v>
      </c>
      <c r="L53" s="11">
        <f t="shared" si="7"/>
        <v>0</v>
      </c>
    </row>
    <row r="54" spans="1:12" ht="15" customHeight="1" x14ac:dyDescent="0.35">
      <c r="A54" s="37" t="s">
        <v>846</v>
      </c>
      <c r="B54" s="23" t="s">
        <v>847</v>
      </c>
      <c r="C54" s="37" t="s">
        <v>855</v>
      </c>
      <c r="D54" s="112" t="s">
        <v>307</v>
      </c>
      <c r="E54" s="6"/>
      <c r="F54" s="6"/>
      <c r="G54" s="10">
        <v>1</v>
      </c>
      <c r="H54" s="11"/>
      <c r="I54" s="7"/>
      <c r="J54" s="12">
        <v>0</v>
      </c>
      <c r="K54" s="12">
        <f t="shared" si="6"/>
        <v>0</v>
      </c>
      <c r="L54" s="11">
        <f t="shared" si="7"/>
        <v>0</v>
      </c>
    </row>
    <row r="55" spans="1:12" ht="15" customHeight="1" x14ac:dyDescent="0.35">
      <c r="A55" s="37" t="s">
        <v>846</v>
      </c>
      <c r="B55" s="23" t="s">
        <v>847</v>
      </c>
      <c r="C55" s="37" t="s">
        <v>856</v>
      </c>
      <c r="D55" s="112" t="s">
        <v>307</v>
      </c>
      <c r="E55" s="6"/>
      <c r="F55" s="6"/>
      <c r="G55" s="10">
        <v>1</v>
      </c>
      <c r="H55" s="11"/>
      <c r="I55" s="7"/>
      <c r="J55" s="12">
        <v>0</v>
      </c>
      <c r="K55" s="12">
        <f t="shared" si="6"/>
        <v>0</v>
      </c>
      <c r="L55" s="11">
        <f t="shared" si="7"/>
        <v>0</v>
      </c>
    </row>
    <row r="56" spans="1:12" ht="15" customHeight="1" x14ac:dyDescent="0.35">
      <c r="A56" s="37" t="s">
        <v>846</v>
      </c>
      <c r="B56" s="23" t="s">
        <v>847</v>
      </c>
      <c r="C56" s="37" t="s">
        <v>857</v>
      </c>
      <c r="D56" s="112" t="s">
        <v>307</v>
      </c>
      <c r="E56" s="6"/>
      <c r="F56" s="6"/>
      <c r="G56" s="10">
        <v>1</v>
      </c>
      <c r="H56" s="11"/>
      <c r="I56" s="7"/>
      <c r="J56" s="12">
        <v>0</v>
      </c>
      <c r="K56" s="12">
        <f t="shared" si="6"/>
        <v>0</v>
      </c>
      <c r="L56" s="11">
        <f t="shared" si="7"/>
        <v>0</v>
      </c>
    </row>
    <row r="57" spans="1:12" ht="15" customHeight="1" x14ac:dyDescent="0.35">
      <c r="A57" s="37" t="s">
        <v>846</v>
      </c>
      <c r="B57" s="23" t="s">
        <v>847</v>
      </c>
      <c r="C57" s="37" t="s">
        <v>858</v>
      </c>
      <c r="D57" s="112" t="s">
        <v>307</v>
      </c>
      <c r="E57" s="6"/>
      <c r="F57" s="6"/>
      <c r="G57" s="10">
        <v>1</v>
      </c>
      <c r="H57" s="11"/>
      <c r="I57" s="7"/>
      <c r="J57" s="12">
        <v>0</v>
      </c>
      <c r="K57" s="12">
        <f t="shared" si="6"/>
        <v>0</v>
      </c>
      <c r="L57" s="11">
        <f t="shared" si="7"/>
        <v>0</v>
      </c>
    </row>
    <row r="58" spans="1:12" ht="15" customHeight="1" x14ac:dyDescent="0.35">
      <c r="A58" s="37" t="s">
        <v>846</v>
      </c>
      <c r="B58" s="23" t="s">
        <v>847</v>
      </c>
      <c r="C58" s="37" t="s">
        <v>859</v>
      </c>
      <c r="D58" s="112" t="s">
        <v>307</v>
      </c>
      <c r="E58" s="6"/>
      <c r="F58" s="6"/>
      <c r="G58" s="10">
        <v>1</v>
      </c>
      <c r="H58" s="11"/>
      <c r="I58" s="7"/>
      <c r="J58" s="12">
        <v>0</v>
      </c>
      <c r="K58" s="12">
        <f t="shared" si="6"/>
        <v>0</v>
      </c>
      <c r="L58" s="11">
        <f t="shared" si="7"/>
        <v>0</v>
      </c>
    </row>
    <row r="59" spans="1:12" s="5" customFormat="1" ht="15" customHeight="1" x14ac:dyDescent="0.3">
      <c r="A59" s="110" t="s">
        <v>591</v>
      </c>
      <c r="B59" s="35"/>
      <c r="C59" s="35"/>
      <c r="D59" s="111"/>
      <c r="E59" s="35"/>
      <c r="F59" s="35"/>
      <c r="G59" s="35"/>
      <c r="H59" s="35"/>
      <c r="I59" s="34"/>
      <c r="J59" s="35"/>
      <c r="K59" s="36"/>
      <c r="L59" s="25"/>
    </row>
    <row r="60" spans="1:12" ht="15" customHeight="1" x14ac:dyDescent="0.3">
      <c r="A60" s="39" t="s">
        <v>592</v>
      </c>
      <c r="B60" s="23" t="s">
        <v>593</v>
      </c>
      <c r="C60" s="81" t="s">
        <v>595</v>
      </c>
      <c r="D60" s="112" t="s">
        <v>307</v>
      </c>
      <c r="E60" s="6"/>
      <c r="F60" s="6"/>
      <c r="G60" s="10">
        <v>1</v>
      </c>
      <c r="H60" s="11"/>
      <c r="I60" s="7"/>
      <c r="J60" s="7">
        <v>1060</v>
      </c>
      <c r="K60" s="7">
        <f t="shared" ref="K60:K68" si="8">J60-J60*$K$9/100</f>
        <v>1060</v>
      </c>
      <c r="L60" s="11">
        <f>K60*G60</f>
        <v>1060</v>
      </c>
    </row>
    <row r="61" spans="1:12" ht="15" customHeight="1" x14ac:dyDescent="0.3">
      <c r="A61" s="39" t="s">
        <v>596</v>
      </c>
      <c r="B61" s="23" t="s">
        <v>593</v>
      </c>
      <c r="C61" s="81" t="s">
        <v>594</v>
      </c>
      <c r="D61" s="112" t="s">
        <v>307</v>
      </c>
      <c r="E61" s="6"/>
      <c r="F61" s="6"/>
      <c r="G61" s="10">
        <v>1</v>
      </c>
      <c r="H61" s="11"/>
      <c r="I61" s="7"/>
      <c r="J61" s="12">
        <v>440</v>
      </c>
      <c r="K61" s="7">
        <f t="shared" si="8"/>
        <v>440</v>
      </c>
      <c r="L61" s="11">
        <f>K61*G61</f>
        <v>440</v>
      </c>
    </row>
    <row r="62" spans="1:12" ht="15" customHeight="1" x14ac:dyDescent="0.3">
      <c r="A62" s="39" t="s">
        <v>597</v>
      </c>
      <c r="B62" s="23" t="s">
        <v>593</v>
      </c>
      <c r="C62" s="81" t="s">
        <v>594</v>
      </c>
      <c r="D62" s="112" t="s">
        <v>307</v>
      </c>
      <c r="E62" s="6"/>
      <c r="F62" s="6"/>
      <c r="G62" s="10">
        <v>1</v>
      </c>
      <c r="H62" s="11"/>
      <c r="I62" s="7"/>
      <c r="J62" s="12">
        <v>100</v>
      </c>
      <c r="K62" s="7">
        <f>J62-J62*$K$9/100</f>
        <v>100</v>
      </c>
      <c r="L62" s="11">
        <f>K62*G62</f>
        <v>100</v>
      </c>
    </row>
    <row r="63" spans="1:12" ht="15" customHeight="1" x14ac:dyDescent="0.3">
      <c r="A63" s="39" t="s">
        <v>598</v>
      </c>
      <c r="B63" s="23" t="s">
        <v>593</v>
      </c>
      <c r="C63" s="81" t="s">
        <v>594</v>
      </c>
      <c r="D63" s="112" t="s">
        <v>307</v>
      </c>
      <c r="E63" s="6"/>
      <c r="F63" s="6"/>
      <c r="G63" s="10">
        <v>1</v>
      </c>
      <c r="H63" s="11"/>
      <c r="I63" s="7"/>
      <c r="J63" s="12">
        <v>320</v>
      </c>
      <c r="K63" s="7">
        <f t="shared" si="8"/>
        <v>320</v>
      </c>
      <c r="L63" s="11">
        <v>0.18529411764705883</v>
      </c>
    </row>
    <row r="64" spans="1:12" ht="15" customHeight="1" x14ac:dyDescent="0.3">
      <c r="A64" s="39" t="s">
        <v>599</v>
      </c>
      <c r="B64" s="23" t="s">
        <v>593</v>
      </c>
      <c r="C64" s="81" t="s">
        <v>594</v>
      </c>
      <c r="D64" s="112" t="s">
        <v>307</v>
      </c>
      <c r="E64" s="6"/>
      <c r="F64" s="6"/>
      <c r="G64" s="10">
        <v>1</v>
      </c>
      <c r="H64" s="11"/>
      <c r="I64" s="7"/>
      <c r="J64" s="12">
        <v>520</v>
      </c>
      <c r="K64" s="76">
        <f t="shared" si="8"/>
        <v>520</v>
      </c>
      <c r="L64" s="11">
        <f>K64*G64</f>
        <v>520</v>
      </c>
    </row>
    <row r="65" spans="1:12" ht="15" customHeight="1" x14ac:dyDescent="0.3">
      <c r="A65" s="39" t="s">
        <v>600</v>
      </c>
      <c r="B65" s="23" t="s">
        <v>593</v>
      </c>
      <c r="C65" s="81" t="s">
        <v>594</v>
      </c>
      <c r="D65" s="112" t="s">
        <v>307</v>
      </c>
      <c r="E65" s="6"/>
      <c r="F65" s="6"/>
      <c r="G65" s="10">
        <v>1</v>
      </c>
      <c r="H65" s="11"/>
      <c r="I65" s="7"/>
      <c r="J65" s="12">
        <v>60</v>
      </c>
      <c r="K65" s="12">
        <f t="shared" si="8"/>
        <v>60</v>
      </c>
      <c r="L65" s="11">
        <f>K65*G65</f>
        <v>60</v>
      </c>
    </row>
    <row r="66" spans="1:12" ht="15" customHeight="1" x14ac:dyDescent="0.3">
      <c r="A66" s="39" t="s">
        <v>601</v>
      </c>
      <c r="B66" s="23" t="s">
        <v>593</v>
      </c>
      <c r="C66" s="81" t="s">
        <v>594</v>
      </c>
      <c r="D66" s="112" t="s">
        <v>307</v>
      </c>
      <c r="E66" s="6"/>
      <c r="F66" s="6"/>
      <c r="G66" s="10">
        <v>1</v>
      </c>
      <c r="H66" s="11"/>
      <c r="I66" s="7"/>
      <c r="J66" s="12">
        <v>300</v>
      </c>
      <c r="K66" s="7">
        <f t="shared" si="8"/>
        <v>300</v>
      </c>
      <c r="L66" s="11">
        <f>K66*G66</f>
        <v>300</v>
      </c>
    </row>
    <row r="67" spans="1:12" ht="15" customHeight="1" x14ac:dyDescent="0.3">
      <c r="A67" s="39" t="s">
        <v>602</v>
      </c>
      <c r="B67" s="23" t="s">
        <v>593</v>
      </c>
      <c r="C67" s="81" t="s">
        <v>594</v>
      </c>
      <c r="D67" s="112" t="s">
        <v>307</v>
      </c>
      <c r="E67" s="6"/>
      <c r="F67" s="6"/>
      <c r="G67" s="10">
        <v>1</v>
      </c>
      <c r="H67" s="11"/>
      <c r="I67" s="7"/>
      <c r="J67" s="12">
        <v>300</v>
      </c>
      <c r="K67" s="7">
        <f t="shared" si="8"/>
        <v>300</v>
      </c>
      <c r="L67" s="11">
        <f>K67*G67</f>
        <v>300</v>
      </c>
    </row>
    <row r="68" spans="1:12" ht="15" customHeight="1" x14ac:dyDescent="0.3">
      <c r="A68" s="39" t="s">
        <v>603</v>
      </c>
      <c r="B68" s="23" t="s">
        <v>593</v>
      </c>
      <c r="C68" s="81" t="s">
        <v>594</v>
      </c>
      <c r="D68" s="112" t="s">
        <v>307</v>
      </c>
      <c r="E68" s="6"/>
      <c r="F68" s="6"/>
      <c r="G68" s="10">
        <v>1</v>
      </c>
      <c r="H68" s="11"/>
      <c r="I68" s="7"/>
      <c r="J68" s="12">
        <v>220</v>
      </c>
      <c r="K68" s="7">
        <f t="shared" si="8"/>
        <v>220</v>
      </c>
      <c r="L68" s="11">
        <f>K68*G68</f>
        <v>220</v>
      </c>
    </row>
    <row r="69" spans="1:12" s="5" customFormat="1" ht="15" customHeight="1" x14ac:dyDescent="0.3">
      <c r="A69" s="110" t="s">
        <v>519</v>
      </c>
      <c r="B69" s="35"/>
      <c r="C69" s="35"/>
      <c r="D69" s="111"/>
      <c r="E69" s="35"/>
      <c r="F69" s="35"/>
      <c r="G69" s="35"/>
      <c r="H69" s="35"/>
      <c r="I69" s="34"/>
      <c r="J69" s="35"/>
      <c r="K69" s="36"/>
      <c r="L69" s="25"/>
    </row>
    <row r="70" spans="1:12" ht="15" customHeight="1" x14ac:dyDescent="0.3">
      <c r="A70" s="39" t="s">
        <v>299</v>
      </c>
      <c r="B70" s="23"/>
      <c r="C70" s="81" t="s">
        <v>533</v>
      </c>
      <c r="D70" s="112" t="s">
        <v>307</v>
      </c>
      <c r="E70" s="6"/>
      <c r="F70" s="6"/>
      <c r="G70" s="10">
        <v>1</v>
      </c>
      <c r="H70" s="11"/>
      <c r="I70" s="7"/>
      <c r="J70" s="7">
        <v>9.6</v>
      </c>
      <c r="K70" s="7">
        <f t="shared" ref="K70:K77" si="9">J70-J70*$K$9/100</f>
        <v>9.6</v>
      </c>
      <c r="L70" s="11">
        <f>K70*G70</f>
        <v>9.6</v>
      </c>
    </row>
    <row r="71" spans="1:12" ht="15" customHeight="1" x14ac:dyDescent="0.3">
      <c r="A71" s="39" t="s">
        <v>564</v>
      </c>
      <c r="B71" s="23"/>
      <c r="C71" s="81" t="s">
        <v>300</v>
      </c>
      <c r="D71" s="112" t="s">
        <v>307</v>
      </c>
      <c r="E71" s="6"/>
      <c r="F71" s="6"/>
      <c r="G71" s="10">
        <v>1</v>
      </c>
      <c r="H71" s="11"/>
      <c r="I71" s="7"/>
      <c r="J71" s="12">
        <v>22.6</v>
      </c>
      <c r="K71" s="7">
        <f t="shared" si="9"/>
        <v>22.6</v>
      </c>
      <c r="L71" s="11">
        <f>K71*G71</f>
        <v>22.6</v>
      </c>
    </row>
    <row r="72" spans="1:12" ht="15" customHeight="1" x14ac:dyDescent="0.3">
      <c r="A72" s="39" t="s">
        <v>520</v>
      </c>
      <c r="B72" s="23"/>
      <c r="C72" s="81" t="s">
        <v>126</v>
      </c>
      <c r="D72" s="112" t="s">
        <v>307</v>
      </c>
      <c r="E72" s="6"/>
      <c r="F72" s="6"/>
      <c r="G72" s="10">
        <v>1</v>
      </c>
      <c r="H72" s="11"/>
      <c r="I72" s="7"/>
      <c r="J72" s="12">
        <v>0.36</v>
      </c>
      <c r="K72" s="7">
        <f t="shared" si="9"/>
        <v>0.36</v>
      </c>
      <c r="L72" s="11">
        <v>0.18529411764705883</v>
      </c>
    </row>
    <row r="73" spans="1:12" ht="15" customHeight="1" x14ac:dyDescent="0.3">
      <c r="A73" s="39" t="s">
        <v>521</v>
      </c>
      <c r="B73" s="23"/>
      <c r="C73" s="81" t="s">
        <v>126</v>
      </c>
      <c r="D73" s="112" t="s">
        <v>307</v>
      </c>
      <c r="E73" s="6"/>
      <c r="F73" s="6"/>
      <c r="G73" s="10">
        <v>1</v>
      </c>
      <c r="H73" s="11"/>
      <c r="I73" s="7"/>
      <c r="J73" s="12">
        <v>1.7</v>
      </c>
      <c r="K73" s="76">
        <f t="shared" si="9"/>
        <v>1.7</v>
      </c>
      <c r="L73" s="11">
        <f>K73*G73</f>
        <v>1.7</v>
      </c>
    </row>
    <row r="74" spans="1:12" ht="15" customHeight="1" x14ac:dyDescent="0.3">
      <c r="A74" s="39" t="s">
        <v>522</v>
      </c>
      <c r="B74" s="23"/>
      <c r="C74" s="81" t="s">
        <v>523</v>
      </c>
      <c r="D74" s="112" t="s">
        <v>307</v>
      </c>
      <c r="E74" s="6"/>
      <c r="F74" s="6"/>
      <c r="G74" s="10">
        <v>1</v>
      </c>
      <c r="H74" s="11"/>
      <c r="I74" s="7"/>
      <c r="J74" s="12">
        <v>1.8</v>
      </c>
      <c r="K74" s="12">
        <f t="shared" si="9"/>
        <v>1.8</v>
      </c>
      <c r="L74" s="11">
        <f>K74*G74</f>
        <v>1.8</v>
      </c>
    </row>
    <row r="75" spans="1:12" ht="15" customHeight="1" x14ac:dyDescent="0.3">
      <c r="A75" s="39" t="s">
        <v>558</v>
      </c>
      <c r="B75" s="23" t="s">
        <v>559</v>
      </c>
      <c r="C75" s="81" t="s">
        <v>560</v>
      </c>
      <c r="D75" s="112" t="s">
        <v>307</v>
      </c>
      <c r="E75" s="6"/>
      <c r="F75" s="6"/>
      <c r="G75" s="10">
        <v>1</v>
      </c>
      <c r="H75" s="11"/>
      <c r="I75" s="7"/>
      <c r="J75" s="12">
        <v>19</v>
      </c>
      <c r="K75" s="7">
        <f t="shared" si="9"/>
        <v>19</v>
      </c>
      <c r="L75" s="11">
        <f>K75*G75</f>
        <v>19</v>
      </c>
    </row>
    <row r="76" spans="1:12" ht="15" customHeight="1" x14ac:dyDescent="0.3">
      <c r="A76" s="39" t="s">
        <v>558</v>
      </c>
      <c r="B76" s="23" t="s">
        <v>559</v>
      </c>
      <c r="C76" s="81" t="s">
        <v>561</v>
      </c>
      <c r="D76" s="112" t="s">
        <v>307</v>
      </c>
      <c r="E76" s="6"/>
      <c r="F76" s="6"/>
      <c r="G76" s="10">
        <v>1</v>
      </c>
      <c r="H76" s="11"/>
      <c r="I76" s="7"/>
      <c r="J76" s="12">
        <v>77</v>
      </c>
      <c r="K76" s="7">
        <f t="shared" si="9"/>
        <v>77</v>
      </c>
      <c r="L76" s="11">
        <f>K76*G76</f>
        <v>77</v>
      </c>
    </row>
    <row r="77" spans="1:12" ht="15" customHeight="1" x14ac:dyDescent="0.3">
      <c r="A77" s="39" t="s">
        <v>562</v>
      </c>
      <c r="B77" s="23"/>
      <c r="C77" s="81" t="s">
        <v>563</v>
      </c>
      <c r="D77" s="112" t="s">
        <v>307</v>
      </c>
      <c r="E77" s="6"/>
      <c r="F77" s="6"/>
      <c r="G77" s="10">
        <v>1</v>
      </c>
      <c r="H77" s="11"/>
      <c r="I77" s="7"/>
      <c r="J77" s="12">
        <v>17.2</v>
      </c>
      <c r="K77" s="7">
        <f t="shared" si="9"/>
        <v>17.2</v>
      </c>
      <c r="L77" s="11">
        <f>K77*G77</f>
        <v>17.2</v>
      </c>
    </row>
    <row r="78" spans="1:12" s="5" customFormat="1" ht="15" customHeight="1" x14ac:dyDescent="0.3">
      <c r="A78" s="110" t="s">
        <v>524</v>
      </c>
      <c r="B78" s="35"/>
      <c r="C78" s="35"/>
      <c r="D78" s="111"/>
      <c r="E78" s="35"/>
      <c r="F78" s="35"/>
      <c r="G78" s="35"/>
      <c r="H78" s="35"/>
      <c r="I78" s="34"/>
      <c r="J78" s="35"/>
      <c r="K78" s="36"/>
      <c r="L78" s="25"/>
    </row>
    <row r="79" spans="1:12" ht="15" customHeight="1" x14ac:dyDescent="0.3">
      <c r="A79" s="39" t="s">
        <v>86</v>
      </c>
      <c r="B79" s="23"/>
      <c r="C79" s="81" t="s">
        <v>153</v>
      </c>
      <c r="D79" s="112" t="s">
        <v>309</v>
      </c>
      <c r="E79" s="6"/>
      <c r="F79" s="6"/>
      <c r="G79" s="10">
        <v>1</v>
      </c>
      <c r="H79" s="11"/>
      <c r="I79" s="7"/>
      <c r="J79" s="12">
        <v>1540</v>
      </c>
      <c r="K79" s="12">
        <f>J79-J79*$K$9/100</f>
        <v>1540</v>
      </c>
      <c r="L79" s="11">
        <f>K79*G79</f>
        <v>1540</v>
      </c>
    </row>
    <row r="80" spans="1:12" ht="15" customHeight="1" x14ac:dyDescent="0.3">
      <c r="A80" s="39" t="s">
        <v>86</v>
      </c>
      <c r="B80" s="23"/>
      <c r="C80" s="81" t="s">
        <v>534</v>
      </c>
      <c r="D80" s="112" t="s">
        <v>309</v>
      </c>
      <c r="E80" s="6"/>
      <c r="F80" s="6"/>
      <c r="G80" s="10">
        <v>1</v>
      </c>
      <c r="H80" s="11"/>
      <c r="I80" s="7"/>
      <c r="J80" s="12">
        <v>2520</v>
      </c>
      <c r="K80" s="12">
        <f>J80-J80*$K$9/100</f>
        <v>2520</v>
      </c>
      <c r="L80" s="11">
        <f>K80*G80</f>
        <v>2520</v>
      </c>
    </row>
    <row r="81" spans="1:12" ht="15" customHeight="1" x14ac:dyDescent="0.3">
      <c r="A81" s="39" t="s">
        <v>525</v>
      </c>
      <c r="B81" s="23"/>
      <c r="C81" s="81" t="s">
        <v>526</v>
      </c>
      <c r="D81" s="112" t="s">
        <v>528</v>
      </c>
      <c r="E81" s="6"/>
      <c r="F81" s="6"/>
      <c r="G81" s="10">
        <v>1</v>
      </c>
      <c r="H81" s="11"/>
      <c r="I81" s="7"/>
      <c r="J81" s="12">
        <v>110</v>
      </c>
      <c r="K81" s="12">
        <f>J81-J81*$K$9/100</f>
        <v>110</v>
      </c>
      <c r="L81" s="11">
        <f>K81*G81</f>
        <v>110</v>
      </c>
    </row>
    <row r="82" spans="1:12" ht="15" customHeight="1" x14ac:dyDescent="0.3">
      <c r="A82" s="39" t="s">
        <v>525</v>
      </c>
      <c r="B82" s="23"/>
      <c r="C82" s="81" t="s">
        <v>527</v>
      </c>
      <c r="D82" s="112" t="s">
        <v>528</v>
      </c>
      <c r="E82" s="6"/>
      <c r="F82" s="6"/>
      <c r="G82" s="10">
        <v>1</v>
      </c>
      <c r="H82" s="11"/>
      <c r="I82" s="7"/>
      <c r="J82" s="12">
        <v>158</v>
      </c>
      <c r="K82" s="12">
        <f>J82-J82*$K$9/100</f>
        <v>158</v>
      </c>
      <c r="L82" s="11">
        <f>K82*G82</f>
        <v>158</v>
      </c>
    </row>
    <row r="83" spans="1:12" ht="15" customHeight="1" x14ac:dyDescent="0.3">
      <c r="A83" s="39" t="s">
        <v>154</v>
      </c>
      <c r="B83" s="23"/>
      <c r="C83" s="81" t="s">
        <v>609</v>
      </c>
      <c r="D83" s="112" t="s">
        <v>309</v>
      </c>
      <c r="E83" s="6"/>
      <c r="F83" s="6"/>
      <c r="G83" s="10">
        <v>1</v>
      </c>
      <c r="H83" s="11"/>
      <c r="I83" s="7"/>
      <c r="J83" s="12">
        <v>1600</v>
      </c>
      <c r="K83" s="12">
        <f>J83-J83*$K$9/100</f>
        <v>1600</v>
      </c>
      <c r="L83" s="11">
        <f>K83*G83</f>
        <v>1600</v>
      </c>
    </row>
    <row r="84" spans="1:12" s="5" customFormat="1" ht="15" customHeight="1" x14ac:dyDescent="0.3">
      <c r="A84" s="110" t="s">
        <v>590</v>
      </c>
      <c r="B84" s="35"/>
      <c r="C84" s="35"/>
      <c r="D84" s="111"/>
      <c r="E84" s="35"/>
      <c r="F84" s="35"/>
      <c r="G84" s="35"/>
      <c r="H84" s="35"/>
      <c r="I84" s="34"/>
      <c r="J84" s="35"/>
      <c r="K84" s="36"/>
      <c r="L84" s="25"/>
    </row>
    <row r="85" spans="1:12" ht="15" customHeight="1" x14ac:dyDescent="0.3">
      <c r="A85" s="39" t="s">
        <v>1241</v>
      </c>
      <c r="B85" s="23"/>
      <c r="C85" s="81" t="s">
        <v>930</v>
      </c>
      <c r="D85" s="112" t="s">
        <v>528</v>
      </c>
      <c r="E85" s="6"/>
      <c r="F85" s="6"/>
      <c r="G85" s="10">
        <v>1</v>
      </c>
      <c r="H85" s="11"/>
      <c r="I85" s="7"/>
      <c r="J85" s="12">
        <v>70</v>
      </c>
      <c r="K85" s="76">
        <f t="shared" ref="K85:K91" si="10">J85-J85*$K$9/100</f>
        <v>70</v>
      </c>
      <c r="L85" s="11">
        <f t="shared" ref="L85:L91" si="11">K85*G85</f>
        <v>70</v>
      </c>
    </row>
    <row r="86" spans="1:12" ht="15" customHeight="1" x14ac:dyDescent="0.3">
      <c r="A86" s="39" t="s">
        <v>1241</v>
      </c>
      <c r="B86" s="23"/>
      <c r="C86" s="81" t="s">
        <v>931</v>
      </c>
      <c r="D86" s="112" t="s">
        <v>528</v>
      </c>
      <c r="E86" s="6"/>
      <c r="F86" s="6"/>
      <c r="G86" s="10">
        <v>1</v>
      </c>
      <c r="H86" s="11"/>
      <c r="I86" s="7"/>
      <c r="J86" s="12">
        <v>97</v>
      </c>
      <c r="K86" s="76">
        <f t="shared" si="10"/>
        <v>97</v>
      </c>
      <c r="L86" s="11">
        <f t="shared" si="11"/>
        <v>97</v>
      </c>
    </row>
    <row r="87" spans="1:12" ht="15" customHeight="1" x14ac:dyDescent="0.3">
      <c r="A87" s="39" t="s">
        <v>1241</v>
      </c>
      <c r="B87" s="23"/>
      <c r="C87" s="81" t="s">
        <v>565</v>
      </c>
      <c r="D87" s="112" t="s">
        <v>528</v>
      </c>
      <c r="E87" s="6"/>
      <c r="F87" s="6"/>
      <c r="G87" s="10">
        <v>1</v>
      </c>
      <c r="H87" s="11"/>
      <c r="I87" s="7"/>
      <c r="J87" s="12">
        <v>174</v>
      </c>
      <c r="K87" s="76">
        <f t="shared" si="10"/>
        <v>174</v>
      </c>
      <c r="L87" s="11">
        <f t="shared" si="11"/>
        <v>174</v>
      </c>
    </row>
    <row r="88" spans="1:12" ht="15" customHeight="1" x14ac:dyDescent="0.3">
      <c r="A88" s="39" t="s">
        <v>1241</v>
      </c>
      <c r="B88" s="23"/>
      <c r="C88" s="81" t="s">
        <v>566</v>
      </c>
      <c r="D88" s="112" t="s">
        <v>528</v>
      </c>
      <c r="E88" s="6"/>
      <c r="F88" s="6"/>
      <c r="G88" s="10">
        <v>1</v>
      </c>
      <c r="H88" s="11"/>
      <c r="I88" s="7"/>
      <c r="J88" s="12">
        <v>226</v>
      </c>
      <c r="K88" s="76">
        <f t="shared" si="10"/>
        <v>226</v>
      </c>
      <c r="L88" s="11">
        <f t="shared" si="11"/>
        <v>226</v>
      </c>
    </row>
    <row r="89" spans="1:12" ht="15" customHeight="1" x14ac:dyDescent="0.3">
      <c r="A89" s="39" t="s">
        <v>1241</v>
      </c>
      <c r="B89" s="23"/>
      <c r="C89" s="81" t="s">
        <v>567</v>
      </c>
      <c r="D89" s="112" t="s">
        <v>528</v>
      </c>
      <c r="E89" s="6"/>
      <c r="F89" s="6"/>
      <c r="G89" s="10">
        <v>1</v>
      </c>
      <c r="H89" s="11"/>
      <c r="I89" s="7"/>
      <c r="J89" s="12">
        <v>282</v>
      </c>
      <c r="K89" s="76">
        <f t="shared" si="10"/>
        <v>282</v>
      </c>
      <c r="L89" s="11">
        <f t="shared" si="11"/>
        <v>282</v>
      </c>
    </row>
    <row r="90" spans="1:12" ht="15" customHeight="1" x14ac:dyDescent="0.3">
      <c r="A90" s="39" t="s">
        <v>1241</v>
      </c>
      <c r="B90" s="23"/>
      <c r="C90" s="81" t="s">
        <v>568</v>
      </c>
      <c r="D90" s="112" t="s">
        <v>528</v>
      </c>
      <c r="E90" s="6"/>
      <c r="F90" s="6"/>
      <c r="G90" s="10">
        <v>1</v>
      </c>
      <c r="H90" s="11"/>
      <c r="I90" s="7"/>
      <c r="J90" s="12">
        <v>370</v>
      </c>
      <c r="K90" s="76">
        <f t="shared" si="10"/>
        <v>370</v>
      </c>
      <c r="L90" s="11">
        <f t="shared" si="11"/>
        <v>370</v>
      </c>
    </row>
    <row r="91" spans="1:12" ht="15" customHeight="1" x14ac:dyDescent="0.3">
      <c r="A91" s="39" t="s">
        <v>1241</v>
      </c>
      <c r="B91" s="23"/>
      <c r="C91" s="81" t="s">
        <v>569</v>
      </c>
      <c r="D91" s="112" t="s">
        <v>528</v>
      </c>
      <c r="E91" s="6"/>
      <c r="F91" s="6"/>
      <c r="G91" s="10">
        <v>1</v>
      </c>
      <c r="H91" s="11"/>
      <c r="I91" s="7"/>
      <c r="J91" s="12">
        <v>459</v>
      </c>
      <c r="K91" s="76">
        <f t="shared" si="10"/>
        <v>459</v>
      </c>
      <c r="L91" s="11">
        <f t="shared" si="11"/>
        <v>459</v>
      </c>
    </row>
    <row r="92" spans="1:12" s="5" customFormat="1" ht="15" customHeight="1" x14ac:dyDescent="0.3">
      <c r="A92" s="110" t="s">
        <v>85</v>
      </c>
      <c r="B92" s="35"/>
      <c r="C92" s="35"/>
      <c r="D92" s="111"/>
      <c r="E92" s="35"/>
      <c r="F92" s="35"/>
      <c r="G92" s="35"/>
      <c r="H92" s="35"/>
      <c r="I92" s="34"/>
      <c r="J92" s="35"/>
      <c r="K92" s="36"/>
      <c r="L92" s="25"/>
    </row>
    <row r="93" spans="1:12" ht="15" customHeight="1" x14ac:dyDescent="0.3">
      <c r="A93" s="39" t="s">
        <v>446</v>
      </c>
      <c r="B93" s="23" t="s">
        <v>447</v>
      </c>
      <c r="C93" s="81" t="s">
        <v>448</v>
      </c>
      <c r="D93" s="112" t="s">
        <v>307</v>
      </c>
      <c r="E93" s="6"/>
      <c r="F93" s="6"/>
      <c r="G93" s="10">
        <v>1</v>
      </c>
      <c r="H93" s="11"/>
      <c r="I93" s="7"/>
      <c r="J93" s="12">
        <v>957.08752941176476</v>
      </c>
      <c r="K93" s="76">
        <f t="shared" ref="K93:K108" si="12">J93-J93*$K$9/100</f>
        <v>957.08752941176476</v>
      </c>
      <c r="L93" s="11">
        <f t="shared" ref="L93:L108" si="13">K93*G93</f>
        <v>957.08752941176476</v>
      </c>
    </row>
    <row r="94" spans="1:12" ht="15" customHeight="1" x14ac:dyDescent="0.3">
      <c r="A94" s="43" t="s">
        <v>82</v>
      </c>
      <c r="B94" s="23" t="s">
        <v>185</v>
      </c>
      <c r="C94" s="82" t="s">
        <v>541</v>
      </c>
      <c r="D94" s="112" t="s">
        <v>307</v>
      </c>
      <c r="E94" s="6"/>
      <c r="F94" s="6"/>
      <c r="G94" s="10">
        <v>1</v>
      </c>
      <c r="H94" s="11"/>
      <c r="I94" s="7"/>
      <c r="J94" s="12">
        <v>5900</v>
      </c>
      <c r="K94" s="12">
        <f t="shared" si="12"/>
        <v>5900</v>
      </c>
      <c r="L94" s="11">
        <f t="shared" si="13"/>
        <v>5900</v>
      </c>
    </row>
    <row r="95" spans="1:12" ht="15" customHeight="1" x14ac:dyDescent="0.3">
      <c r="A95" s="43" t="s">
        <v>82</v>
      </c>
      <c r="B95" s="23" t="s">
        <v>361</v>
      </c>
      <c r="C95" s="82" t="s">
        <v>542</v>
      </c>
      <c r="D95" s="112" t="s">
        <v>307</v>
      </c>
      <c r="E95" s="6"/>
      <c r="F95" s="6"/>
      <c r="G95" s="10">
        <v>1</v>
      </c>
      <c r="H95" s="11"/>
      <c r="I95" s="7"/>
      <c r="J95" s="12">
        <v>4650</v>
      </c>
      <c r="K95" s="12">
        <f t="shared" si="12"/>
        <v>4650</v>
      </c>
      <c r="L95" s="11">
        <f t="shared" si="13"/>
        <v>4650</v>
      </c>
    </row>
    <row r="96" spans="1:12" ht="15" customHeight="1" x14ac:dyDescent="0.3">
      <c r="A96" s="39" t="s">
        <v>348</v>
      </c>
      <c r="B96" s="23" t="s">
        <v>350</v>
      </c>
      <c r="C96" s="81" t="s">
        <v>545</v>
      </c>
      <c r="D96" s="112" t="s">
        <v>307</v>
      </c>
      <c r="E96" s="6"/>
      <c r="F96" s="6"/>
      <c r="G96" s="10">
        <v>1</v>
      </c>
      <c r="H96" s="11"/>
      <c r="I96" s="7"/>
      <c r="J96" s="12">
        <v>1660</v>
      </c>
      <c r="K96" s="12">
        <f t="shared" si="12"/>
        <v>1660</v>
      </c>
      <c r="L96" s="11">
        <f t="shared" si="13"/>
        <v>1660</v>
      </c>
    </row>
    <row r="97" spans="1:12" ht="15" customHeight="1" x14ac:dyDescent="0.3">
      <c r="A97" s="39" t="s">
        <v>348</v>
      </c>
      <c r="B97" s="23" t="s">
        <v>350</v>
      </c>
      <c r="C97" s="81" t="s">
        <v>349</v>
      </c>
      <c r="D97" s="112" t="s">
        <v>307</v>
      </c>
      <c r="E97" s="6"/>
      <c r="F97" s="6"/>
      <c r="G97" s="10">
        <v>1</v>
      </c>
      <c r="H97" s="11"/>
      <c r="I97" s="7"/>
      <c r="J97" s="12">
        <v>1760</v>
      </c>
      <c r="K97" s="12">
        <f t="shared" si="12"/>
        <v>1760</v>
      </c>
      <c r="L97" s="11">
        <f t="shared" si="13"/>
        <v>1760</v>
      </c>
    </row>
    <row r="98" spans="1:12" ht="15" customHeight="1" x14ac:dyDescent="0.3">
      <c r="A98" s="39" t="s">
        <v>348</v>
      </c>
      <c r="B98" s="23" t="s">
        <v>350</v>
      </c>
      <c r="C98" s="81" t="s">
        <v>406</v>
      </c>
      <c r="D98" s="112" t="s">
        <v>307</v>
      </c>
      <c r="E98" s="6"/>
      <c r="F98" s="6"/>
      <c r="G98" s="10">
        <v>1</v>
      </c>
      <c r="H98" s="11"/>
      <c r="I98" s="7"/>
      <c r="J98" s="12">
        <v>1140</v>
      </c>
      <c r="K98" s="12">
        <f t="shared" si="12"/>
        <v>1140</v>
      </c>
      <c r="L98" s="11">
        <f t="shared" si="13"/>
        <v>1140</v>
      </c>
    </row>
    <row r="99" spans="1:12" ht="15" customHeight="1" x14ac:dyDescent="0.3">
      <c r="A99" s="39" t="s">
        <v>348</v>
      </c>
      <c r="B99" s="23" t="s">
        <v>350</v>
      </c>
      <c r="C99" s="81" t="s">
        <v>405</v>
      </c>
      <c r="D99" s="112" t="s">
        <v>307</v>
      </c>
      <c r="E99" s="6"/>
      <c r="F99" s="6"/>
      <c r="G99" s="10">
        <v>1</v>
      </c>
      <c r="H99" s="11"/>
      <c r="I99" s="7"/>
      <c r="J99" s="12">
        <v>2040</v>
      </c>
      <c r="K99" s="12">
        <f t="shared" si="12"/>
        <v>2040</v>
      </c>
      <c r="L99" s="11">
        <f t="shared" si="13"/>
        <v>2040</v>
      </c>
    </row>
    <row r="100" spans="1:12" ht="15" customHeight="1" x14ac:dyDescent="0.3">
      <c r="A100" s="39" t="s">
        <v>348</v>
      </c>
      <c r="B100" s="23" t="s">
        <v>350</v>
      </c>
      <c r="C100" s="81" t="s">
        <v>544</v>
      </c>
      <c r="D100" s="112" t="s">
        <v>307</v>
      </c>
      <c r="E100" s="6"/>
      <c r="F100" s="6"/>
      <c r="G100" s="10">
        <v>1</v>
      </c>
      <c r="H100" s="11"/>
      <c r="I100" s="7"/>
      <c r="J100" s="12">
        <v>3700</v>
      </c>
      <c r="K100" s="12">
        <f t="shared" si="12"/>
        <v>3700</v>
      </c>
      <c r="L100" s="11">
        <f t="shared" si="13"/>
        <v>3700</v>
      </c>
    </row>
    <row r="101" spans="1:12" ht="15" customHeight="1" x14ac:dyDescent="0.3">
      <c r="A101" s="39" t="s">
        <v>380</v>
      </c>
      <c r="B101" s="23" t="s">
        <v>350</v>
      </c>
      <c r="C101" s="81" t="s">
        <v>381</v>
      </c>
      <c r="D101" s="112" t="s">
        <v>307</v>
      </c>
      <c r="E101" s="6"/>
      <c r="F101" s="6"/>
      <c r="G101" s="10">
        <v>1</v>
      </c>
      <c r="H101" s="11"/>
      <c r="I101" s="7"/>
      <c r="J101" s="12">
        <v>400</v>
      </c>
      <c r="K101" s="12">
        <f t="shared" si="12"/>
        <v>400</v>
      </c>
      <c r="L101" s="11">
        <f t="shared" si="13"/>
        <v>400</v>
      </c>
    </row>
    <row r="102" spans="1:12" ht="15" customHeight="1" x14ac:dyDescent="0.3">
      <c r="A102" s="39" t="s">
        <v>380</v>
      </c>
      <c r="B102" s="23" t="s">
        <v>350</v>
      </c>
      <c r="C102" s="81" t="s">
        <v>550</v>
      </c>
      <c r="D102" s="112" t="s">
        <v>307</v>
      </c>
      <c r="E102" s="6"/>
      <c r="F102" s="6"/>
      <c r="G102" s="10">
        <v>1</v>
      </c>
      <c r="H102" s="11"/>
      <c r="I102" s="7"/>
      <c r="J102" s="12">
        <v>420</v>
      </c>
      <c r="K102" s="12">
        <f t="shared" si="12"/>
        <v>420</v>
      </c>
      <c r="L102" s="11">
        <f t="shared" si="13"/>
        <v>420</v>
      </c>
    </row>
    <row r="103" spans="1:12" ht="15" customHeight="1" x14ac:dyDescent="0.3">
      <c r="A103" s="39" t="s">
        <v>382</v>
      </c>
      <c r="B103" s="23" t="s">
        <v>350</v>
      </c>
      <c r="C103" s="81" t="s">
        <v>383</v>
      </c>
      <c r="D103" s="112" t="s">
        <v>307</v>
      </c>
      <c r="E103" s="6"/>
      <c r="F103" s="6"/>
      <c r="G103" s="10">
        <v>1</v>
      </c>
      <c r="H103" s="11"/>
      <c r="I103" s="7"/>
      <c r="J103" s="12">
        <v>120</v>
      </c>
      <c r="K103" s="12">
        <f t="shared" si="12"/>
        <v>120</v>
      </c>
      <c r="L103" s="11">
        <f t="shared" si="13"/>
        <v>120</v>
      </c>
    </row>
    <row r="104" spans="1:12" ht="15" customHeight="1" x14ac:dyDescent="0.3">
      <c r="A104" s="39" t="s">
        <v>546</v>
      </c>
      <c r="B104" s="23" t="s">
        <v>350</v>
      </c>
      <c r="C104" s="81" t="s">
        <v>547</v>
      </c>
      <c r="D104" s="112" t="s">
        <v>307</v>
      </c>
      <c r="E104" s="6"/>
      <c r="F104" s="6"/>
      <c r="G104" s="10">
        <v>1</v>
      </c>
      <c r="H104" s="11"/>
      <c r="I104" s="7"/>
      <c r="J104" s="12">
        <v>110</v>
      </c>
      <c r="K104" s="12">
        <f t="shared" si="12"/>
        <v>110</v>
      </c>
      <c r="L104" s="11">
        <f t="shared" si="13"/>
        <v>110</v>
      </c>
    </row>
    <row r="105" spans="1:12" ht="15" customHeight="1" x14ac:dyDescent="0.3">
      <c r="A105" s="39" t="s">
        <v>548</v>
      </c>
      <c r="B105" s="23" t="s">
        <v>350</v>
      </c>
      <c r="C105" s="81" t="s">
        <v>549</v>
      </c>
      <c r="D105" s="112" t="s">
        <v>307</v>
      </c>
      <c r="E105" s="6"/>
      <c r="F105" s="6"/>
      <c r="G105" s="10">
        <v>1</v>
      </c>
      <c r="H105" s="11"/>
      <c r="I105" s="7"/>
      <c r="J105" s="12">
        <v>390</v>
      </c>
      <c r="K105" s="12">
        <f t="shared" si="12"/>
        <v>390</v>
      </c>
      <c r="L105" s="11">
        <f t="shared" si="13"/>
        <v>390</v>
      </c>
    </row>
    <row r="106" spans="1:12" ht="15" customHeight="1" x14ac:dyDescent="0.3">
      <c r="A106" s="39" t="s">
        <v>557</v>
      </c>
      <c r="B106" s="23"/>
      <c r="C106" s="81" t="s">
        <v>555</v>
      </c>
      <c r="D106" s="112" t="s">
        <v>307</v>
      </c>
      <c r="E106" s="6"/>
      <c r="F106" s="6"/>
      <c r="G106" s="10">
        <v>1</v>
      </c>
      <c r="H106" s="11"/>
      <c r="I106" s="7"/>
      <c r="J106" s="12">
        <v>5070</v>
      </c>
      <c r="K106" s="12">
        <f t="shared" si="12"/>
        <v>5070</v>
      </c>
      <c r="L106" s="11">
        <f t="shared" si="13"/>
        <v>5070</v>
      </c>
    </row>
    <row r="107" spans="1:12" ht="15" customHeight="1" x14ac:dyDescent="0.3">
      <c r="A107" s="39" t="s">
        <v>557</v>
      </c>
      <c r="B107" s="23"/>
      <c r="C107" s="81" t="s">
        <v>556</v>
      </c>
      <c r="D107" s="112" t="s">
        <v>307</v>
      </c>
      <c r="E107" s="6"/>
      <c r="F107" s="6"/>
      <c r="G107" s="10">
        <v>1</v>
      </c>
      <c r="H107" s="11"/>
      <c r="I107" s="7"/>
      <c r="J107" s="12">
        <v>960</v>
      </c>
      <c r="K107" s="12">
        <f t="shared" si="12"/>
        <v>960</v>
      </c>
      <c r="L107" s="11">
        <f t="shared" si="13"/>
        <v>960</v>
      </c>
    </row>
    <row r="108" spans="1:12" ht="15" customHeight="1" x14ac:dyDescent="0.3">
      <c r="A108" s="39" t="s">
        <v>553</v>
      </c>
      <c r="B108" s="23"/>
      <c r="C108" s="81" t="s">
        <v>554</v>
      </c>
      <c r="D108" s="112" t="s">
        <v>307</v>
      </c>
      <c r="E108" s="6"/>
      <c r="F108" s="6"/>
      <c r="G108" s="10">
        <v>1</v>
      </c>
      <c r="H108" s="11"/>
      <c r="I108" s="7"/>
      <c r="J108" s="12">
        <v>960</v>
      </c>
      <c r="K108" s="12">
        <f t="shared" si="12"/>
        <v>960</v>
      </c>
      <c r="L108" s="11">
        <f t="shared" si="13"/>
        <v>960</v>
      </c>
    </row>
    <row r="109" spans="1:12" ht="21.75" customHeight="1" x14ac:dyDescent="0.3">
      <c r="A109" s="233" t="s">
        <v>139</v>
      </c>
      <c r="B109" s="233"/>
      <c r="C109" s="233"/>
      <c r="D109" s="233"/>
      <c r="E109" s="233"/>
      <c r="F109" s="233"/>
      <c r="G109" s="233"/>
      <c r="H109" s="233"/>
      <c r="I109" s="233"/>
      <c r="J109" s="233"/>
      <c r="K109" s="233"/>
    </row>
    <row r="110" spans="1:12" ht="15" x14ac:dyDescent="0.3">
      <c r="A110" s="113"/>
      <c r="B110" s="113"/>
      <c r="C110" s="113"/>
      <c r="D110" s="113"/>
      <c r="E110" s="113"/>
      <c r="F110" s="113"/>
      <c r="G110" s="113"/>
      <c r="H110" s="113"/>
      <c r="I110" s="114"/>
      <c r="J110" s="113"/>
      <c r="K110" s="113"/>
    </row>
    <row r="111" spans="1:12" ht="91.5" customHeight="1" x14ac:dyDescent="0.3">
      <c r="A111" s="227"/>
      <c r="B111" s="227"/>
      <c r="C111" s="227"/>
      <c r="D111" s="227"/>
      <c r="E111" s="227"/>
      <c r="F111" s="227"/>
      <c r="G111" s="227"/>
      <c r="H111" s="227"/>
      <c r="I111" s="227"/>
      <c r="J111" s="113"/>
      <c r="K111" s="113"/>
    </row>
  </sheetData>
  <mergeCells count="11">
    <mergeCell ref="L10:L11"/>
    <mergeCell ref="A111:I111"/>
    <mergeCell ref="A2:K2"/>
    <mergeCell ref="A10:A11"/>
    <mergeCell ref="B10:B11"/>
    <mergeCell ref="C10:C11"/>
    <mergeCell ref="E10:F10"/>
    <mergeCell ref="G10:G11"/>
    <mergeCell ref="H10:J10"/>
    <mergeCell ref="C9:E9"/>
    <mergeCell ref="A109:K109"/>
  </mergeCells>
  <hyperlinks>
    <hyperlink ref="C9:E9" location="Исходный!R1C1" display="В Исходный прайс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4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94"/>
  <sheetViews>
    <sheetView zoomScale="90" zoomScaleNormal="90" workbookViewId="0">
      <selection activeCell="C9" sqref="C9:E9"/>
    </sheetView>
  </sheetViews>
  <sheetFormatPr defaultColWidth="9.1796875" defaultRowHeight="10" x14ac:dyDescent="0.2"/>
  <cols>
    <col min="1" max="1" width="47.26953125" style="1" customWidth="1"/>
    <col min="2" max="2" width="12.54296875" style="1" customWidth="1"/>
    <col min="3" max="3" width="28.1796875" style="1" customWidth="1"/>
    <col min="4" max="4" width="9.1796875" style="1"/>
    <col min="5" max="5" width="10.54296875" style="1" customWidth="1"/>
    <col min="6" max="6" width="9.26953125" style="1" customWidth="1"/>
    <col min="7" max="7" width="7.1796875" style="1" hidden="1" customWidth="1"/>
    <col min="8" max="8" width="10.54296875" style="1" customWidth="1"/>
    <col min="9" max="9" width="10.54296875" style="40" customWidth="1"/>
    <col min="10" max="11" width="13.54296875" style="1" customWidth="1"/>
    <col min="12" max="12" width="13.54296875" style="1" hidden="1" customWidth="1"/>
    <col min="13" max="13" width="9.1796875" style="1"/>
    <col min="14" max="14" width="9.453125" style="1" customWidth="1"/>
    <col min="15" max="16384" width="9.1796875" style="1"/>
  </cols>
  <sheetData>
    <row r="1" spans="1:12" ht="4.5" customHeight="1" x14ac:dyDescent="0.2"/>
    <row r="2" spans="1:12" ht="93" customHeight="1" x14ac:dyDescent="0.2">
      <c r="A2" s="240" t="s">
        <v>316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41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41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41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41"/>
      <c r="J6" s="14"/>
      <c r="K6" s="14"/>
      <c r="L6" s="14"/>
    </row>
    <row r="7" spans="1:12" ht="10.5" customHeight="1" x14ac:dyDescent="0.2">
      <c r="A7" s="13"/>
      <c r="B7" s="14"/>
      <c r="C7" s="14"/>
      <c r="E7" s="14"/>
      <c r="F7" s="14"/>
      <c r="G7" s="14"/>
      <c r="H7" s="14"/>
      <c r="I7" s="41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42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42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2">
      <c r="A10" s="241" t="s">
        <v>2</v>
      </c>
      <c r="B10" s="241" t="s">
        <v>11</v>
      </c>
      <c r="C10" s="241" t="s">
        <v>3</v>
      </c>
      <c r="D10" s="79"/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2" ht="16.5" customHeight="1" x14ac:dyDescent="0.25">
      <c r="A11" s="241"/>
      <c r="B11" s="241"/>
      <c r="C11" s="241"/>
      <c r="D11" s="84" t="s">
        <v>312</v>
      </c>
      <c r="E11" s="52" t="s">
        <v>9</v>
      </c>
      <c r="F11" s="49" t="s">
        <v>10</v>
      </c>
      <c r="G11" s="241"/>
      <c r="H11" s="52" t="s">
        <v>8</v>
      </c>
      <c r="I11" s="47" t="s">
        <v>6</v>
      </c>
      <c r="J11" s="52" t="s">
        <v>7</v>
      </c>
      <c r="K11" s="52" t="s">
        <v>74</v>
      </c>
      <c r="L11" s="235"/>
    </row>
    <row r="12" spans="1:12" s="5" customFormat="1" ht="19" customHeight="1" x14ac:dyDescent="0.2">
      <c r="A12" s="237" t="s">
        <v>133</v>
      </c>
      <c r="B12" s="238"/>
      <c r="C12" s="238"/>
      <c r="D12" s="238"/>
      <c r="E12" s="238"/>
      <c r="F12" s="238"/>
      <c r="G12" s="238"/>
      <c r="H12" s="238"/>
      <c r="I12" s="238"/>
      <c r="J12" s="238"/>
      <c r="K12" s="239"/>
      <c r="L12" s="51"/>
    </row>
    <row r="13" spans="1:12" ht="19" customHeight="1" x14ac:dyDescent="0.35">
      <c r="A13" s="55" t="s">
        <v>132</v>
      </c>
      <c r="B13" s="48"/>
      <c r="C13" s="55" t="s">
        <v>325</v>
      </c>
      <c r="D13" s="78" t="s">
        <v>311</v>
      </c>
      <c r="E13" s="50"/>
      <c r="F13" s="50"/>
      <c r="G13" s="53">
        <v>1</v>
      </c>
      <c r="H13" s="46"/>
      <c r="I13" s="50"/>
      <c r="J13" s="91">
        <v>312</v>
      </c>
      <c r="K13" s="50">
        <f t="shared" ref="K13:K40" si="0">J13-J13*$K$9/100</f>
        <v>312</v>
      </c>
      <c r="L13" s="45">
        <f t="shared" ref="L13:L40" si="1">K13*G13</f>
        <v>312</v>
      </c>
    </row>
    <row r="14" spans="1:12" ht="19" customHeight="1" x14ac:dyDescent="0.35">
      <c r="A14" s="55" t="s">
        <v>132</v>
      </c>
      <c r="B14" s="48"/>
      <c r="C14" s="55" t="s">
        <v>807</v>
      </c>
      <c r="D14" s="78" t="s">
        <v>311</v>
      </c>
      <c r="E14" s="50"/>
      <c r="F14" s="50"/>
      <c r="G14" s="53">
        <v>1</v>
      </c>
      <c r="H14" s="46"/>
      <c r="I14" s="50"/>
      <c r="J14" s="91">
        <v>430</v>
      </c>
      <c r="K14" s="50">
        <f>J14-J14*$K$9/100</f>
        <v>430</v>
      </c>
      <c r="L14" s="45">
        <f>K14*G14</f>
        <v>430</v>
      </c>
    </row>
    <row r="15" spans="1:12" ht="19" customHeight="1" x14ac:dyDescent="0.35">
      <c r="A15" s="55" t="s">
        <v>135</v>
      </c>
      <c r="B15" s="48"/>
      <c r="C15" s="55" t="s">
        <v>326</v>
      </c>
      <c r="D15" s="78" t="s">
        <v>311</v>
      </c>
      <c r="E15" s="47"/>
      <c r="F15" s="47"/>
      <c r="G15" s="52">
        <v>1</v>
      </c>
      <c r="H15" s="45"/>
      <c r="I15" s="50"/>
      <c r="J15" s="91">
        <v>312</v>
      </c>
      <c r="K15" s="50">
        <f t="shared" si="0"/>
        <v>312</v>
      </c>
      <c r="L15" s="45">
        <f t="shared" si="1"/>
        <v>312</v>
      </c>
    </row>
    <row r="16" spans="1:12" ht="19" customHeight="1" x14ac:dyDescent="0.35">
      <c r="A16" s="55" t="s">
        <v>135</v>
      </c>
      <c r="B16" s="48"/>
      <c r="C16" s="55" t="s">
        <v>808</v>
      </c>
      <c r="D16" s="78" t="s">
        <v>311</v>
      </c>
      <c r="E16" s="47"/>
      <c r="F16" s="47"/>
      <c r="G16" s="52">
        <v>1</v>
      </c>
      <c r="H16" s="45"/>
      <c r="I16" s="50"/>
      <c r="J16" s="91">
        <v>352</v>
      </c>
      <c r="K16" s="50">
        <f>J16-J16*$K$9/100</f>
        <v>352</v>
      </c>
      <c r="L16" s="45">
        <f>K16*G16</f>
        <v>352</v>
      </c>
    </row>
    <row r="17" spans="1:13" ht="19" customHeight="1" x14ac:dyDescent="0.35">
      <c r="A17" s="55" t="s">
        <v>809</v>
      </c>
      <c r="B17" s="48"/>
      <c r="C17" s="55" t="s">
        <v>918</v>
      </c>
      <c r="D17" s="78" t="s">
        <v>311</v>
      </c>
      <c r="E17" s="47"/>
      <c r="F17" s="47"/>
      <c r="G17" s="52">
        <v>1</v>
      </c>
      <c r="H17" s="45"/>
      <c r="I17" s="50"/>
      <c r="J17" s="91">
        <v>312</v>
      </c>
      <c r="K17" s="50">
        <f t="shared" si="0"/>
        <v>312</v>
      </c>
      <c r="L17" s="45">
        <f t="shared" si="1"/>
        <v>312</v>
      </c>
    </row>
    <row r="18" spans="1:13" ht="19" customHeight="1" x14ac:dyDescent="0.35">
      <c r="A18" s="55" t="s">
        <v>809</v>
      </c>
      <c r="B18" s="48"/>
      <c r="C18" s="55" t="s">
        <v>812</v>
      </c>
      <c r="D18" s="78" t="s">
        <v>311</v>
      </c>
      <c r="E18" s="47"/>
      <c r="F18" s="47"/>
      <c r="G18" s="52">
        <v>1</v>
      </c>
      <c r="H18" s="45"/>
      <c r="I18" s="50"/>
      <c r="J18" s="91">
        <v>352</v>
      </c>
      <c r="K18" s="50">
        <f>J18-J18*$K$9/100</f>
        <v>352</v>
      </c>
      <c r="L18" s="45">
        <f>K18*G18</f>
        <v>352</v>
      </c>
    </row>
    <row r="19" spans="1:13" ht="19" customHeight="1" x14ac:dyDescent="0.35">
      <c r="A19" s="55" t="s">
        <v>210</v>
      </c>
      <c r="B19" s="48"/>
      <c r="C19" s="55" t="s">
        <v>129</v>
      </c>
      <c r="D19" s="78" t="s">
        <v>307</v>
      </c>
      <c r="E19" s="47"/>
      <c r="F19" s="47"/>
      <c r="G19" s="52">
        <v>1</v>
      </c>
      <c r="H19" s="45"/>
      <c r="I19" s="50"/>
      <c r="J19" s="91">
        <v>12</v>
      </c>
      <c r="K19" s="50">
        <f t="shared" si="0"/>
        <v>12</v>
      </c>
      <c r="L19" s="45">
        <f t="shared" si="1"/>
        <v>12</v>
      </c>
      <c r="M19" s="74"/>
    </row>
    <row r="20" spans="1:13" ht="19" customHeight="1" x14ac:dyDescent="0.35">
      <c r="A20" s="55" t="s">
        <v>138</v>
      </c>
      <c r="B20" s="48"/>
      <c r="C20" s="55" t="s">
        <v>811</v>
      </c>
      <c r="D20" s="78" t="s">
        <v>307</v>
      </c>
      <c r="E20" s="47"/>
      <c r="F20" s="47"/>
      <c r="G20" s="52">
        <v>1</v>
      </c>
      <c r="H20" s="45"/>
      <c r="I20" s="50"/>
      <c r="J20" s="91">
        <v>16</v>
      </c>
      <c r="K20" s="50">
        <f t="shared" si="0"/>
        <v>16</v>
      </c>
      <c r="L20" s="45">
        <f t="shared" si="1"/>
        <v>16</v>
      </c>
    </row>
    <row r="21" spans="1:13" ht="19" customHeight="1" x14ac:dyDescent="0.35">
      <c r="A21" s="55" t="s">
        <v>362</v>
      </c>
      <c r="B21" s="48"/>
      <c r="C21" s="55" t="s">
        <v>129</v>
      </c>
      <c r="D21" s="78" t="s">
        <v>307</v>
      </c>
      <c r="E21" s="47"/>
      <c r="F21" s="47"/>
      <c r="G21" s="52">
        <v>1</v>
      </c>
      <c r="H21" s="45"/>
      <c r="I21" s="50"/>
      <c r="J21" s="91">
        <v>102</v>
      </c>
      <c r="K21" s="50">
        <f t="shared" si="0"/>
        <v>102</v>
      </c>
      <c r="L21" s="45">
        <f t="shared" si="1"/>
        <v>102</v>
      </c>
      <c r="M21" s="74"/>
    </row>
    <row r="22" spans="1:13" ht="19" customHeight="1" x14ac:dyDescent="0.35">
      <c r="A22" s="55" t="s">
        <v>176</v>
      </c>
      <c r="B22" s="48"/>
      <c r="C22" s="55" t="s">
        <v>423</v>
      </c>
      <c r="D22" s="78" t="s">
        <v>311</v>
      </c>
      <c r="E22" s="47"/>
      <c r="F22" s="47"/>
      <c r="G22" s="52">
        <v>1</v>
      </c>
      <c r="H22" s="45"/>
      <c r="I22" s="50"/>
      <c r="J22" s="91">
        <v>480</v>
      </c>
      <c r="K22" s="50">
        <f t="shared" si="0"/>
        <v>480</v>
      </c>
      <c r="L22" s="45">
        <f t="shared" si="1"/>
        <v>480</v>
      </c>
      <c r="M22" s="74"/>
    </row>
    <row r="23" spans="1:13" ht="19" customHeight="1" x14ac:dyDescent="0.35">
      <c r="A23" s="55" t="s">
        <v>176</v>
      </c>
      <c r="B23" s="48"/>
      <c r="C23" s="55" t="s">
        <v>424</v>
      </c>
      <c r="D23" s="78" t="s">
        <v>311</v>
      </c>
      <c r="E23" s="47"/>
      <c r="F23" s="47"/>
      <c r="G23" s="52">
        <v>1</v>
      </c>
      <c r="H23" s="45"/>
      <c r="I23" s="50"/>
      <c r="J23" s="91">
        <v>480</v>
      </c>
      <c r="K23" s="50">
        <f t="shared" si="0"/>
        <v>480</v>
      </c>
      <c r="L23" s="45">
        <f t="shared" si="1"/>
        <v>480</v>
      </c>
      <c r="M23" s="74"/>
    </row>
    <row r="24" spans="1:13" ht="19" customHeight="1" x14ac:dyDescent="0.35">
      <c r="A24" s="57" t="s">
        <v>212</v>
      </c>
      <c r="B24" s="56"/>
      <c r="C24" s="55" t="s">
        <v>425</v>
      </c>
      <c r="D24" s="78" t="s">
        <v>311</v>
      </c>
      <c r="E24" s="47"/>
      <c r="F24" s="47"/>
      <c r="G24" s="52">
        <v>1</v>
      </c>
      <c r="H24" s="46"/>
      <c r="I24" s="50"/>
      <c r="J24" s="50">
        <v>450</v>
      </c>
      <c r="K24" s="50">
        <f t="shared" si="0"/>
        <v>450</v>
      </c>
      <c r="L24" s="45">
        <f t="shared" si="1"/>
        <v>450</v>
      </c>
      <c r="M24" s="74"/>
    </row>
    <row r="25" spans="1:13" ht="19" customHeight="1" x14ac:dyDescent="0.35">
      <c r="A25" s="57" t="s">
        <v>212</v>
      </c>
      <c r="B25" s="56"/>
      <c r="C25" s="55" t="s">
        <v>131</v>
      </c>
      <c r="D25" s="78" t="s">
        <v>311</v>
      </c>
      <c r="E25" s="47"/>
      <c r="F25" s="47"/>
      <c r="G25" s="52">
        <v>1</v>
      </c>
      <c r="H25" s="45"/>
      <c r="I25" s="50"/>
      <c r="J25" s="50">
        <v>450</v>
      </c>
      <c r="K25" s="50">
        <f t="shared" si="0"/>
        <v>450</v>
      </c>
      <c r="L25" s="45">
        <f t="shared" si="1"/>
        <v>450</v>
      </c>
      <c r="M25" s="74"/>
    </row>
    <row r="26" spans="1:13" ht="19" customHeight="1" x14ac:dyDescent="0.35">
      <c r="A26" s="57" t="s">
        <v>130</v>
      </c>
      <c r="B26" s="56"/>
      <c r="C26" s="55" t="s">
        <v>129</v>
      </c>
      <c r="D26" s="78" t="s">
        <v>307</v>
      </c>
      <c r="E26" s="47"/>
      <c r="F26" s="47"/>
      <c r="G26" s="52">
        <v>1</v>
      </c>
      <c r="H26" s="46"/>
      <c r="I26" s="50"/>
      <c r="J26" s="50">
        <v>24</v>
      </c>
      <c r="K26" s="50">
        <f t="shared" si="0"/>
        <v>24</v>
      </c>
      <c r="L26" s="45">
        <f t="shared" si="1"/>
        <v>24</v>
      </c>
    </row>
    <row r="27" spans="1:13" ht="19" customHeight="1" x14ac:dyDescent="0.35">
      <c r="A27" s="57" t="s">
        <v>130</v>
      </c>
      <c r="B27" s="56"/>
      <c r="C27" s="55" t="s">
        <v>808</v>
      </c>
      <c r="D27" s="78" t="s">
        <v>307</v>
      </c>
      <c r="E27" s="47"/>
      <c r="F27" s="47"/>
      <c r="G27" s="52">
        <v>1</v>
      </c>
      <c r="H27" s="46"/>
      <c r="I27" s="50"/>
      <c r="J27" s="50">
        <v>36</v>
      </c>
      <c r="K27" s="50">
        <f>J27-J27*$K$9/100</f>
        <v>36</v>
      </c>
      <c r="L27" s="45">
        <f>K27*G27</f>
        <v>36</v>
      </c>
    </row>
    <row r="28" spans="1:13" ht="19" customHeight="1" x14ac:dyDescent="0.35">
      <c r="A28" s="57" t="s">
        <v>128</v>
      </c>
      <c r="B28" s="56"/>
      <c r="C28" s="55" t="s">
        <v>126</v>
      </c>
      <c r="D28" s="78" t="s">
        <v>307</v>
      </c>
      <c r="E28" s="47"/>
      <c r="F28" s="47"/>
      <c r="G28" s="52">
        <v>1</v>
      </c>
      <c r="H28" s="45"/>
      <c r="I28" s="50"/>
      <c r="J28" s="50">
        <v>9</v>
      </c>
      <c r="K28" s="50">
        <f t="shared" si="0"/>
        <v>9</v>
      </c>
      <c r="L28" s="45">
        <f t="shared" si="1"/>
        <v>9</v>
      </c>
      <c r="M28" s="74"/>
    </row>
    <row r="29" spans="1:13" ht="19" customHeight="1" x14ac:dyDescent="0.35">
      <c r="A29" s="57" t="s">
        <v>127</v>
      </c>
      <c r="B29" s="56"/>
      <c r="C29" s="55" t="s">
        <v>126</v>
      </c>
      <c r="D29" s="78" t="s">
        <v>307</v>
      </c>
      <c r="E29" s="47"/>
      <c r="F29" s="47"/>
      <c r="G29" s="52">
        <v>1</v>
      </c>
      <c r="H29" s="45"/>
      <c r="I29" s="50"/>
      <c r="J29" s="50">
        <v>2.5</v>
      </c>
      <c r="K29" s="50">
        <f t="shared" si="0"/>
        <v>2.5</v>
      </c>
      <c r="L29" s="45">
        <f t="shared" si="1"/>
        <v>2.5</v>
      </c>
      <c r="M29" s="74"/>
    </row>
    <row r="30" spans="1:13" ht="19" customHeight="1" x14ac:dyDescent="0.35">
      <c r="A30" s="57" t="s">
        <v>125</v>
      </c>
      <c r="B30" s="56"/>
      <c r="C30" s="55" t="s">
        <v>124</v>
      </c>
      <c r="D30" s="78" t="s">
        <v>307</v>
      </c>
      <c r="E30" s="47"/>
      <c r="F30" s="47"/>
      <c r="G30" s="52">
        <v>1</v>
      </c>
      <c r="H30" s="45"/>
      <c r="I30" s="50"/>
      <c r="J30" s="50">
        <v>118</v>
      </c>
      <c r="K30" s="50">
        <f t="shared" si="0"/>
        <v>118</v>
      </c>
      <c r="L30" s="45">
        <f t="shared" si="1"/>
        <v>118</v>
      </c>
    </row>
    <row r="31" spans="1:13" ht="19" customHeight="1" x14ac:dyDescent="0.35">
      <c r="A31" s="57" t="s">
        <v>125</v>
      </c>
      <c r="B31" s="56"/>
      <c r="C31" s="55" t="s">
        <v>810</v>
      </c>
      <c r="D31" s="78" t="s">
        <v>307</v>
      </c>
      <c r="E31" s="47"/>
      <c r="F31" s="47"/>
      <c r="G31" s="52">
        <v>1</v>
      </c>
      <c r="H31" s="45"/>
      <c r="I31" s="50"/>
      <c r="J31" s="50">
        <v>190</v>
      </c>
      <c r="K31" s="50">
        <f>J31-J31*$K$9/100</f>
        <v>190</v>
      </c>
      <c r="L31" s="45">
        <f>K31*G31</f>
        <v>190</v>
      </c>
    </row>
    <row r="32" spans="1:13" ht="19" customHeight="1" x14ac:dyDescent="0.35">
      <c r="A32" s="57" t="s">
        <v>123</v>
      </c>
      <c r="B32" s="56"/>
      <c r="C32" s="55" t="s">
        <v>122</v>
      </c>
      <c r="D32" s="78" t="s">
        <v>307</v>
      </c>
      <c r="E32" s="47"/>
      <c r="F32" s="47"/>
      <c r="G32" s="52">
        <v>1</v>
      </c>
      <c r="H32" s="46"/>
      <c r="I32" s="50"/>
      <c r="J32" s="50">
        <v>420</v>
      </c>
      <c r="K32" s="50">
        <f t="shared" si="0"/>
        <v>420</v>
      </c>
      <c r="L32" s="45">
        <f t="shared" si="1"/>
        <v>420</v>
      </c>
    </row>
    <row r="33" spans="1:13" ht="19" customHeight="1" x14ac:dyDescent="0.35">
      <c r="A33" s="57" t="s">
        <v>123</v>
      </c>
      <c r="B33" s="56"/>
      <c r="C33" s="55" t="s">
        <v>612</v>
      </c>
      <c r="D33" s="78" t="s">
        <v>307</v>
      </c>
      <c r="E33" s="47"/>
      <c r="F33" s="47"/>
      <c r="G33" s="52">
        <v>1</v>
      </c>
      <c r="H33" s="46"/>
      <c r="I33" s="50"/>
      <c r="J33" s="50">
        <v>942</v>
      </c>
      <c r="K33" s="50">
        <f t="shared" si="0"/>
        <v>942</v>
      </c>
      <c r="L33" s="45">
        <f t="shared" si="1"/>
        <v>942</v>
      </c>
      <c r="M33" s="74"/>
    </row>
    <row r="34" spans="1:13" ht="19" customHeight="1" x14ac:dyDescent="0.2">
      <c r="A34" s="57" t="s">
        <v>211</v>
      </c>
      <c r="B34" s="56"/>
      <c r="C34" s="57" t="s">
        <v>129</v>
      </c>
      <c r="D34" s="78" t="s">
        <v>307</v>
      </c>
      <c r="E34" s="47"/>
      <c r="F34" s="47"/>
      <c r="G34" s="52">
        <v>1</v>
      </c>
      <c r="H34" s="45"/>
      <c r="I34" s="50"/>
      <c r="J34" s="50">
        <v>34</v>
      </c>
      <c r="K34" s="50">
        <f t="shared" si="0"/>
        <v>34</v>
      </c>
      <c r="L34" s="45">
        <f t="shared" si="1"/>
        <v>34</v>
      </c>
      <c r="M34" s="74"/>
    </row>
    <row r="35" spans="1:13" ht="19" customHeight="1" x14ac:dyDescent="0.2">
      <c r="A35" s="57" t="s">
        <v>351</v>
      </c>
      <c r="B35" s="56"/>
      <c r="C35" s="57" t="s">
        <v>129</v>
      </c>
      <c r="D35" s="78" t="s">
        <v>307</v>
      </c>
      <c r="E35" s="47"/>
      <c r="F35" s="47"/>
      <c r="G35" s="52">
        <v>1</v>
      </c>
      <c r="H35" s="45"/>
      <c r="I35" s="50"/>
      <c r="J35" s="50">
        <v>34</v>
      </c>
      <c r="K35" s="50">
        <f t="shared" si="0"/>
        <v>34</v>
      </c>
      <c r="L35" s="45">
        <f t="shared" si="1"/>
        <v>34</v>
      </c>
      <c r="M35" s="74"/>
    </row>
    <row r="36" spans="1:13" ht="19" customHeight="1" x14ac:dyDescent="0.2">
      <c r="A36" s="57" t="s">
        <v>352</v>
      </c>
      <c r="B36" s="56"/>
      <c r="C36" s="57" t="s">
        <v>129</v>
      </c>
      <c r="D36" s="78" t="s">
        <v>307</v>
      </c>
      <c r="E36" s="47"/>
      <c r="F36" s="47"/>
      <c r="G36" s="52">
        <v>1</v>
      </c>
      <c r="H36" s="45"/>
      <c r="I36" s="50"/>
      <c r="J36" s="50">
        <v>52</v>
      </c>
      <c r="K36" s="50">
        <f t="shared" si="0"/>
        <v>52</v>
      </c>
      <c r="L36" s="45">
        <f t="shared" si="1"/>
        <v>52</v>
      </c>
      <c r="M36" s="74"/>
    </row>
    <row r="37" spans="1:13" ht="19" customHeight="1" x14ac:dyDescent="0.2">
      <c r="A37" s="57" t="s">
        <v>214</v>
      </c>
      <c r="B37" s="56"/>
      <c r="C37" s="57" t="s">
        <v>215</v>
      </c>
      <c r="D37" s="78" t="s">
        <v>307</v>
      </c>
      <c r="E37" s="47"/>
      <c r="F37" s="47"/>
      <c r="G37" s="52">
        <v>1</v>
      </c>
      <c r="H37" s="45"/>
      <c r="I37" s="50"/>
      <c r="J37" s="50">
        <v>50</v>
      </c>
      <c r="K37" s="50">
        <f t="shared" si="0"/>
        <v>50</v>
      </c>
      <c r="L37" s="45">
        <f t="shared" si="1"/>
        <v>50</v>
      </c>
      <c r="M37" s="74"/>
    </row>
    <row r="38" spans="1:13" ht="19" customHeight="1" x14ac:dyDescent="0.35">
      <c r="A38" s="57" t="s">
        <v>121</v>
      </c>
      <c r="B38" s="56"/>
      <c r="C38" s="55" t="s">
        <v>543</v>
      </c>
      <c r="D38" s="78" t="s">
        <v>307</v>
      </c>
      <c r="E38" s="47"/>
      <c r="F38" s="47"/>
      <c r="G38" s="52">
        <v>1</v>
      </c>
      <c r="H38" s="45"/>
      <c r="I38" s="50"/>
      <c r="J38" s="50">
        <v>720</v>
      </c>
      <c r="K38" s="50">
        <f t="shared" si="0"/>
        <v>720</v>
      </c>
      <c r="L38" s="45">
        <f t="shared" si="1"/>
        <v>720</v>
      </c>
    </row>
    <row r="39" spans="1:13" ht="19" customHeight="1" x14ac:dyDescent="0.35">
      <c r="A39" s="57" t="s">
        <v>121</v>
      </c>
      <c r="B39" s="56"/>
      <c r="C39" s="55" t="s">
        <v>845</v>
      </c>
      <c r="D39" s="78" t="s">
        <v>307</v>
      </c>
      <c r="E39" s="47"/>
      <c r="F39" s="47"/>
      <c r="G39" s="52">
        <v>1</v>
      </c>
      <c r="H39" s="45"/>
      <c r="I39" s="50"/>
      <c r="J39" s="50">
        <v>470</v>
      </c>
      <c r="K39" s="50">
        <f>J39-J39*$K$9/100</f>
        <v>470</v>
      </c>
      <c r="L39" s="45">
        <f>K39*G39</f>
        <v>470</v>
      </c>
      <c r="M39" s="74"/>
    </row>
    <row r="40" spans="1:13" ht="19" customHeight="1" x14ac:dyDescent="0.35">
      <c r="A40" s="57" t="s">
        <v>121</v>
      </c>
      <c r="B40" s="56"/>
      <c r="C40" s="55" t="s">
        <v>177</v>
      </c>
      <c r="D40" s="78" t="s">
        <v>307</v>
      </c>
      <c r="E40" s="47"/>
      <c r="F40" s="47"/>
      <c r="G40" s="52">
        <v>1</v>
      </c>
      <c r="H40" s="45"/>
      <c r="I40" s="50"/>
      <c r="J40" s="50">
        <v>900</v>
      </c>
      <c r="K40" s="50">
        <f t="shared" si="0"/>
        <v>900</v>
      </c>
      <c r="L40" s="45">
        <f t="shared" si="1"/>
        <v>900</v>
      </c>
      <c r="M40" s="74"/>
    </row>
    <row r="41" spans="1:13" s="5" customFormat="1" ht="19" customHeight="1" x14ac:dyDescent="0.2">
      <c r="A41" s="237" t="s">
        <v>120</v>
      </c>
      <c r="B41" s="238"/>
      <c r="C41" s="238"/>
      <c r="D41" s="238"/>
      <c r="E41" s="238"/>
      <c r="F41" s="238"/>
      <c r="G41" s="238"/>
      <c r="H41" s="238"/>
      <c r="I41" s="238"/>
      <c r="J41" s="238"/>
      <c r="K41" s="239"/>
      <c r="L41" s="51"/>
    </row>
    <row r="42" spans="1:13" ht="19" customHeight="1" x14ac:dyDescent="0.35">
      <c r="A42" s="55" t="s">
        <v>114</v>
      </c>
      <c r="B42" s="48"/>
      <c r="C42" s="55" t="s">
        <v>119</v>
      </c>
      <c r="D42" s="78" t="s">
        <v>307</v>
      </c>
      <c r="E42" s="50"/>
      <c r="F42" s="50"/>
      <c r="G42" s="53">
        <v>1</v>
      </c>
      <c r="H42" s="46"/>
      <c r="I42" s="50"/>
      <c r="J42" s="91">
        <v>93</v>
      </c>
      <c r="K42" s="50">
        <f t="shared" ref="K42:K49" si="2">J42-J42*$K$9/100</f>
        <v>93</v>
      </c>
      <c r="L42" s="45">
        <f t="shared" ref="L42:L49" si="3">K42*G42</f>
        <v>93</v>
      </c>
    </row>
    <row r="43" spans="1:13" ht="19" customHeight="1" x14ac:dyDescent="0.35">
      <c r="A43" s="55" t="s">
        <v>114</v>
      </c>
      <c r="B43" s="48"/>
      <c r="C43" s="55" t="s">
        <v>118</v>
      </c>
      <c r="D43" s="78" t="s">
        <v>307</v>
      </c>
      <c r="E43" s="47"/>
      <c r="F43" s="47"/>
      <c r="G43" s="52">
        <v>1</v>
      </c>
      <c r="H43" s="45"/>
      <c r="I43" s="50"/>
      <c r="J43" s="91">
        <v>95</v>
      </c>
      <c r="K43" s="50">
        <f t="shared" si="2"/>
        <v>95</v>
      </c>
      <c r="L43" s="45">
        <f t="shared" si="3"/>
        <v>95</v>
      </c>
    </row>
    <row r="44" spans="1:13" ht="19" customHeight="1" x14ac:dyDescent="0.35">
      <c r="A44" s="55" t="s">
        <v>114</v>
      </c>
      <c r="B44" s="48"/>
      <c r="C44" s="55" t="s">
        <v>103</v>
      </c>
      <c r="D44" s="78" t="s">
        <v>307</v>
      </c>
      <c r="E44" s="47"/>
      <c r="F44" s="47"/>
      <c r="G44" s="52">
        <v>1</v>
      </c>
      <c r="H44" s="45"/>
      <c r="I44" s="50"/>
      <c r="J44" s="91">
        <v>130</v>
      </c>
      <c r="K44" s="50">
        <f t="shared" si="2"/>
        <v>130</v>
      </c>
      <c r="L44" s="45">
        <f t="shared" si="3"/>
        <v>130</v>
      </c>
    </row>
    <row r="45" spans="1:13" ht="19" customHeight="1" x14ac:dyDescent="0.35">
      <c r="A45" s="55" t="s">
        <v>114</v>
      </c>
      <c r="B45" s="48"/>
      <c r="C45" s="55" t="s">
        <v>117</v>
      </c>
      <c r="D45" s="78" t="s">
        <v>307</v>
      </c>
      <c r="E45" s="47"/>
      <c r="F45" s="47"/>
      <c r="G45" s="52">
        <v>1</v>
      </c>
      <c r="H45" s="45"/>
      <c r="I45" s="50"/>
      <c r="J45" s="91">
        <v>160</v>
      </c>
      <c r="K45" s="50">
        <f t="shared" si="2"/>
        <v>160</v>
      </c>
      <c r="L45" s="45">
        <f t="shared" si="3"/>
        <v>160</v>
      </c>
    </row>
    <row r="46" spans="1:13" ht="19" customHeight="1" x14ac:dyDescent="0.35">
      <c r="A46" s="55" t="s">
        <v>114</v>
      </c>
      <c r="B46" s="48"/>
      <c r="C46" s="55" t="s">
        <v>116</v>
      </c>
      <c r="D46" s="78" t="s">
        <v>307</v>
      </c>
      <c r="E46" s="47"/>
      <c r="F46" s="47"/>
      <c r="G46" s="52">
        <v>1</v>
      </c>
      <c r="H46" s="45"/>
      <c r="I46" s="50"/>
      <c r="J46" s="91">
        <v>220</v>
      </c>
      <c r="K46" s="50">
        <f t="shared" si="2"/>
        <v>220</v>
      </c>
      <c r="L46" s="45">
        <f t="shared" si="3"/>
        <v>220</v>
      </c>
    </row>
    <row r="47" spans="1:13" ht="19" customHeight="1" x14ac:dyDescent="0.35">
      <c r="A47" s="55" t="s">
        <v>114</v>
      </c>
      <c r="B47" s="56"/>
      <c r="C47" s="55" t="s">
        <v>99</v>
      </c>
      <c r="D47" s="78" t="s">
        <v>307</v>
      </c>
      <c r="E47" s="47"/>
      <c r="F47" s="47"/>
      <c r="G47" s="52">
        <v>1</v>
      </c>
      <c r="H47" s="46"/>
      <c r="I47" s="50"/>
      <c r="J47" s="50">
        <v>250</v>
      </c>
      <c r="K47" s="50">
        <f t="shared" si="2"/>
        <v>250</v>
      </c>
      <c r="L47" s="45">
        <f t="shared" si="3"/>
        <v>250</v>
      </c>
    </row>
    <row r="48" spans="1:13" ht="19" customHeight="1" x14ac:dyDescent="0.35">
      <c r="A48" s="55" t="s">
        <v>114</v>
      </c>
      <c r="B48" s="56"/>
      <c r="C48" s="55" t="s">
        <v>115</v>
      </c>
      <c r="D48" s="78" t="s">
        <v>307</v>
      </c>
      <c r="E48" s="47"/>
      <c r="F48" s="47"/>
      <c r="G48" s="52">
        <v>1</v>
      </c>
      <c r="H48" s="45"/>
      <c r="I48" s="50"/>
      <c r="J48" s="50">
        <v>400</v>
      </c>
      <c r="K48" s="50">
        <f t="shared" si="2"/>
        <v>400</v>
      </c>
      <c r="L48" s="45">
        <f t="shared" si="3"/>
        <v>400</v>
      </c>
      <c r="M48" s="74"/>
    </row>
    <row r="49" spans="1:13" ht="19" customHeight="1" x14ac:dyDescent="0.35">
      <c r="A49" s="55" t="s">
        <v>114</v>
      </c>
      <c r="B49" s="56"/>
      <c r="C49" s="55" t="s">
        <v>113</v>
      </c>
      <c r="D49" s="78" t="s">
        <v>307</v>
      </c>
      <c r="E49" s="47"/>
      <c r="F49" s="47"/>
      <c r="G49" s="52">
        <v>1</v>
      </c>
      <c r="H49" s="46"/>
      <c r="I49" s="50"/>
      <c r="J49" s="50">
        <v>600</v>
      </c>
      <c r="K49" s="50">
        <f t="shared" si="2"/>
        <v>600</v>
      </c>
      <c r="L49" s="45">
        <f t="shared" si="3"/>
        <v>600</v>
      </c>
      <c r="M49" s="74"/>
    </row>
    <row r="50" spans="1:13" s="5" customFormat="1" ht="19" customHeight="1" x14ac:dyDescent="0.2">
      <c r="A50" s="237" t="s">
        <v>112</v>
      </c>
      <c r="B50" s="238"/>
      <c r="C50" s="238"/>
      <c r="D50" s="238"/>
      <c r="E50" s="238"/>
      <c r="F50" s="238"/>
      <c r="G50" s="238"/>
      <c r="H50" s="238"/>
      <c r="I50" s="238"/>
      <c r="J50" s="238"/>
      <c r="K50" s="239"/>
      <c r="L50" s="51"/>
    </row>
    <row r="51" spans="1:13" ht="19" customHeight="1" x14ac:dyDescent="0.2">
      <c r="A51" s="57" t="s">
        <v>111</v>
      </c>
      <c r="B51" s="56"/>
      <c r="C51" s="57" t="s">
        <v>110</v>
      </c>
      <c r="D51" s="78" t="s">
        <v>307</v>
      </c>
      <c r="E51" s="47"/>
      <c r="F51" s="47"/>
      <c r="G51" s="52">
        <v>1</v>
      </c>
      <c r="H51" s="45"/>
      <c r="I51" s="50"/>
      <c r="J51" s="50">
        <v>350</v>
      </c>
      <c r="K51" s="50">
        <f t="shared" ref="K51:K65" si="4">J51-J51*$K$9/100</f>
        <v>350</v>
      </c>
      <c r="L51" s="45">
        <f t="shared" ref="L51:L65" si="5">K51*G51</f>
        <v>350</v>
      </c>
    </row>
    <row r="52" spans="1:13" ht="19.5" customHeight="1" x14ac:dyDescent="0.3">
      <c r="A52" s="57" t="s">
        <v>111</v>
      </c>
      <c r="B52" s="48"/>
      <c r="C52" s="54">
        <v>75</v>
      </c>
      <c r="D52" s="78" t="s">
        <v>307</v>
      </c>
      <c r="E52" s="47"/>
      <c r="F52" s="47"/>
      <c r="G52" s="52">
        <v>1</v>
      </c>
      <c r="H52" s="45"/>
      <c r="I52" s="50"/>
      <c r="J52" s="50">
        <v>510</v>
      </c>
      <c r="K52" s="50">
        <f t="shared" si="4"/>
        <v>510</v>
      </c>
      <c r="L52" s="45">
        <f t="shared" si="5"/>
        <v>510</v>
      </c>
    </row>
    <row r="53" spans="1:13" ht="19" customHeight="1" x14ac:dyDescent="0.3">
      <c r="A53" s="57" t="s">
        <v>111</v>
      </c>
      <c r="B53" s="48"/>
      <c r="C53" s="54">
        <v>100</v>
      </c>
      <c r="D53" s="78" t="s">
        <v>307</v>
      </c>
      <c r="E53" s="47"/>
      <c r="F53" s="47"/>
      <c r="G53" s="52">
        <v>1</v>
      </c>
      <c r="H53" s="45"/>
      <c r="I53" s="50"/>
      <c r="J53" s="50">
        <v>650</v>
      </c>
      <c r="K53" s="50">
        <f t="shared" si="4"/>
        <v>650</v>
      </c>
      <c r="L53" s="45">
        <f t="shared" si="5"/>
        <v>650</v>
      </c>
    </row>
    <row r="54" spans="1:13" ht="19" customHeight="1" x14ac:dyDescent="0.35">
      <c r="A54" s="57" t="s">
        <v>422</v>
      </c>
      <c r="B54" s="56"/>
      <c r="C54" s="55" t="s">
        <v>110</v>
      </c>
      <c r="D54" s="78" t="s">
        <v>307</v>
      </c>
      <c r="E54" s="47"/>
      <c r="F54" s="47"/>
      <c r="G54" s="52">
        <v>1</v>
      </c>
      <c r="H54" s="45"/>
      <c r="I54" s="50"/>
      <c r="J54" s="50">
        <v>300</v>
      </c>
      <c r="K54" s="50">
        <f t="shared" si="4"/>
        <v>300</v>
      </c>
      <c r="L54" s="45">
        <f t="shared" si="5"/>
        <v>300</v>
      </c>
    </row>
    <row r="55" spans="1:13" ht="19" customHeight="1" x14ac:dyDescent="0.35">
      <c r="A55" s="57" t="s">
        <v>108</v>
      </c>
      <c r="B55" s="56"/>
      <c r="C55" s="55" t="s">
        <v>109</v>
      </c>
      <c r="D55" s="78" t="s">
        <v>307</v>
      </c>
      <c r="E55" s="47"/>
      <c r="F55" s="47"/>
      <c r="G55" s="52">
        <v>1</v>
      </c>
      <c r="H55" s="45"/>
      <c r="I55" s="50"/>
      <c r="J55" s="50">
        <v>220</v>
      </c>
      <c r="K55" s="50">
        <f t="shared" si="4"/>
        <v>220</v>
      </c>
      <c r="L55" s="45">
        <f t="shared" si="5"/>
        <v>220</v>
      </c>
      <c r="M55" s="74"/>
    </row>
    <row r="56" spans="1:13" ht="19" customHeight="1" x14ac:dyDescent="0.35">
      <c r="A56" s="57" t="s">
        <v>108</v>
      </c>
      <c r="B56" s="56"/>
      <c r="C56" s="55" t="s">
        <v>152</v>
      </c>
      <c r="D56" s="78" t="s">
        <v>307</v>
      </c>
      <c r="E56" s="47"/>
      <c r="F56" s="47"/>
      <c r="G56" s="52">
        <v>1</v>
      </c>
      <c r="H56" s="45"/>
      <c r="I56" s="50"/>
      <c r="J56" s="50">
        <v>150</v>
      </c>
      <c r="K56" s="50">
        <f t="shared" si="4"/>
        <v>150</v>
      </c>
      <c r="L56" s="45">
        <f t="shared" si="5"/>
        <v>150</v>
      </c>
    </row>
    <row r="57" spans="1:13" ht="19" customHeight="1" x14ac:dyDescent="0.35">
      <c r="A57" s="57" t="s">
        <v>108</v>
      </c>
      <c r="B57" s="56"/>
      <c r="C57" s="55" t="s">
        <v>407</v>
      </c>
      <c r="D57" s="78" t="s">
        <v>307</v>
      </c>
      <c r="E57" s="47"/>
      <c r="F57" s="47"/>
      <c r="G57" s="52">
        <v>1</v>
      </c>
      <c r="H57" s="45"/>
      <c r="I57" s="50"/>
      <c r="J57" s="50">
        <v>0</v>
      </c>
      <c r="K57" s="50">
        <f t="shared" si="4"/>
        <v>0</v>
      </c>
      <c r="L57" s="45">
        <f t="shared" si="5"/>
        <v>0</v>
      </c>
      <c r="M57" s="74"/>
    </row>
    <row r="58" spans="1:13" ht="19" customHeight="1" x14ac:dyDescent="0.35">
      <c r="A58" s="57" t="s">
        <v>359</v>
      </c>
      <c r="B58" s="56"/>
      <c r="C58" s="55" t="s">
        <v>183</v>
      </c>
      <c r="D58" s="78" t="s">
        <v>313</v>
      </c>
      <c r="E58" s="47"/>
      <c r="F58" s="47"/>
      <c r="G58" s="52">
        <v>1</v>
      </c>
      <c r="H58" s="45"/>
      <c r="I58" s="50"/>
      <c r="J58" s="50">
        <v>6880</v>
      </c>
      <c r="K58" s="50">
        <f t="shared" si="4"/>
        <v>6880</v>
      </c>
      <c r="L58" s="45">
        <f t="shared" si="5"/>
        <v>6880</v>
      </c>
    </row>
    <row r="59" spans="1:13" ht="19" customHeight="1" x14ac:dyDescent="0.35">
      <c r="A59" s="57" t="s">
        <v>359</v>
      </c>
      <c r="B59" s="56"/>
      <c r="C59" s="55" t="s">
        <v>184</v>
      </c>
      <c r="D59" s="78" t="s">
        <v>313</v>
      </c>
      <c r="E59" s="47"/>
      <c r="F59" s="47"/>
      <c r="G59" s="52">
        <v>1</v>
      </c>
      <c r="H59" s="45"/>
      <c r="I59" s="50"/>
      <c r="J59" s="50">
        <v>4960</v>
      </c>
      <c r="K59" s="50">
        <f t="shared" si="4"/>
        <v>4960</v>
      </c>
      <c r="L59" s="45">
        <f t="shared" si="5"/>
        <v>4960</v>
      </c>
    </row>
    <row r="60" spans="1:13" ht="19" customHeight="1" x14ac:dyDescent="0.35">
      <c r="A60" s="57" t="s">
        <v>927</v>
      </c>
      <c r="B60" s="56"/>
      <c r="C60" s="55" t="s">
        <v>928</v>
      </c>
      <c r="D60" s="78" t="s">
        <v>313</v>
      </c>
      <c r="E60" s="47"/>
      <c r="F60" s="47"/>
      <c r="G60" s="52">
        <v>1</v>
      </c>
      <c r="H60" s="45"/>
      <c r="I60" s="50"/>
      <c r="J60" s="50">
        <v>480</v>
      </c>
      <c r="K60" s="50">
        <f t="shared" si="4"/>
        <v>480</v>
      </c>
      <c r="L60" s="45">
        <f t="shared" si="5"/>
        <v>480</v>
      </c>
    </row>
    <row r="61" spans="1:13" ht="19" customHeight="1" x14ac:dyDescent="0.35">
      <c r="A61" s="57" t="s">
        <v>1239</v>
      </c>
      <c r="B61" s="56"/>
      <c r="C61" s="55" t="s">
        <v>1240</v>
      </c>
      <c r="D61" s="78" t="s">
        <v>313</v>
      </c>
      <c r="E61" s="47"/>
      <c r="F61" s="47"/>
      <c r="G61" s="52">
        <v>1</v>
      </c>
      <c r="H61" s="45"/>
      <c r="I61" s="50"/>
      <c r="J61" s="50">
        <v>2900</v>
      </c>
      <c r="K61" s="50">
        <f t="shared" si="4"/>
        <v>2900</v>
      </c>
      <c r="L61" s="45">
        <f t="shared" si="5"/>
        <v>2900</v>
      </c>
    </row>
    <row r="62" spans="1:13" ht="19" customHeight="1" x14ac:dyDescent="0.35">
      <c r="A62" s="57" t="s">
        <v>661</v>
      </c>
      <c r="B62" s="56"/>
      <c r="C62" s="55" t="s">
        <v>662</v>
      </c>
      <c r="D62" s="78" t="s">
        <v>313</v>
      </c>
      <c r="E62" s="47"/>
      <c r="F62" s="47"/>
      <c r="G62" s="52">
        <v>1</v>
      </c>
      <c r="H62" s="45"/>
      <c r="I62" s="50"/>
      <c r="J62" s="50">
        <v>9250</v>
      </c>
      <c r="K62" s="50">
        <f t="shared" si="4"/>
        <v>9250</v>
      </c>
      <c r="L62" s="45">
        <f t="shared" si="5"/>
        <v>9250</v>
      </c>
    </row>
    <row r="63" spans="1:13" ht="19" customHeight="1" x14ac:dyDescent="0.35">
      <c r="A63" s="57" t="s">
        <v>663</v>
      </c>
      <c r="B63" s="56"/>
      <c r="C63" s="55" t="s">
        <v>664</v>
      </c>
      <c r="D63" s="78" t="s">
        <v>307</v>
      </c>
      <c r="E63" s="47"/>
      <c r="F63" s="47"/>
      <c r="G63" s="52">
        <v>1</v>
      </c>
      <c r="H63" s="45"/>
      <c r="I63" s="50"/>
      <c r="J63" s="50">
        <v>2980</v>
      </c>
      <c r="K63" s="50">
        <f t="shared" si="4"/>
        <v>2980</v>
      </c>
      <c r="L63" s="45">
        <f t="shared" si="5"/>
        <v>2980</v>
      </c>
    </row>
    <row r="64" spans="1:13" ht="19" customHeight="1" x14ac:dyDescent="0.35">
      <c r="A64" s="57" t="s">
        <v>1167</v>
      </c>
      <c r="B64" s="56"/>
      <c r="C64" s="55" t="s">
        <v>1165</v>
      </c>
      <c r="D64" s="78" t="s">
        <v>313</v>
      </c>
      <c r="E64" s="47"/>
      <c r="F64" s="47"/>
      <c r="G64" s="52">
        <v>1</v>
      </c>
      <c r="H64" s="45"/>
      <c r="I64" s="50"/>
      <c r="J64" s="50">
        <v>8800</v>
      </c>
      <c r="K64" s="50">
        <f t="shared" si="4"/>
        <v>8800</v>
      </c>
      <c r="L64" s="45">
        <f t="shared" si="5"/>
        <v>8800</v>
      </c>
    </row>
    <row r="65" spans="1:13" ht="19" customHeight="1" x14ac:dyDescent="0.35">
      <c r="A65" s="57" t="s">
        <v>1168</v>
      </c>
      <c r="B65" s="56"/>
      <c r="C65" s="55" t="s">
        <v>1166</v>
      </c>
      <c r="D65" s="78" t="s">
        <v>307</v>
      </c>
      <c r="E65" s="47"/>
      <c r="F65" s="47"/>
      <c r="G65" s="52">
        <v>1</v>
      </c>
      <c r="H65" s="45"/>
      <c r="I65" s="50"/>
      <c r="J65" s="50">
        <v>3060</v>
      </c>
      <c r="K65" s="50">
        <f t="shared" si="4"/>
        <v>3060</v>
      </c>
      <c r="L65" s="45">
        <f t="shared" si="5"/>
        <v>3060</v>
      </c>
    </row>
    <row r="66" spans="1:13" s="5" customFormat="1" ht="19" customHeight="1" x14ac:dyDescent="0.2">
      <c r="A66" s="237" t="s">
        <v>107</v>
      </c>
      <c r="B66" s="238"/>
      <c r="C66" s="238"/>
      <c r="D66" s="238"/>
      <c r="E66" s="238"/>
      <c r="F66" s="238"/>
      <c r="G66" s="238"/>
      <c r="H66" s="238"/>
      <c r="I66" s="238"/>
      <c r="J66" s="238"/>
      <c r="K66" s="239"/>
      <c r="L66" s="51"/>
    </row>
    <row r="67" spans="1:13" ht="19" customHeight="1" x14ac:dyDescent="0.35">
      <c r="A67" s="55" t="s">
        <v>106</v>
      </c>
      <c r="B67" s="48"/>
      <c r="C67" s="54" t="s">
        <v>105</v>
      </c>
      <c r="D67" s="78" t="s">
        <v>307</v>
      </c>
      <c r="E67" s="47"/>
      <c r="F67" s="47"/>
      <c r="G67" s="52">
        <v>1</v>
      </c>
      <c r="H67" s="45"/>
      <c r="I67" s="50"/>
      <c r="J67" s="50">
        <v>2180</v>
      </c>
      <c r="K67" s="50">
        <f t="shared" ref="K67:K78" si="6">J67-J67*$K$9/100</f>
        <v>2180</v>
      </c>
      <c r="L67" s="45">
        <f t="shared" ref="L67:L78" si="7">K67*G67</f>
        <v>2180</v>
      </c>
      <c r="M67" s="74"/>
    </row>
    <row r="68" spans="1:13" ht="18" customHeight="1" x14ac:dyDescent="0.35">
      <c r="A68" s="55" t="s">
        <v>106</v>
      </c>
      <c r="B68" s="48"/>
      <c r="C68" s="54" t="s">
        <v>104</v>
      </c>
      <c r="D68" s="78" t="s">
        <v>307</v>
      </c>
      <c r="E68" s="47"/>
      <c r="F68" s="47"/>
      <c r="G68" s="52">
        <v>1</v>
      </c>
      <c r="H68" s="45"/>
      <c r="I68" s="50"/>
      <c r="J68" s="50">
        <v>2200</v>
      </c>
      <c r="K68" s="50">
        <f t="shared" si="6"/>
        <v>2200</v>
      </c>
      <c r="L68" s="45">
        <f t="shared" si="7"/>
        <v>2200</v>
      </c>
      <c r="M68" s="74"/>
    </row>
    <row r="69" spans="1:13" ht="19" customHeight="1" x14ac:dyDescent="0.35">
      <c r="A69" s="55" t="s">
        <v>106</v>
      </c>
      <c r="B69" s="48"/>
      <c r="C69" s="54" t="s">
        <v>103</v>
      </c>
      <c r="D69" s="78" t="s">
        <v>307</v>
      </c>
      <c r="E69" s="47"/>
      <c r="F69" s="47"/>
      <c r="G69" s="52">
        <v>1</v>
      </c>
      <c r="H69" s="45"/>
      <c r="I69" s="50"/>
      <c r="J69" s="50">
        <v>2620</v>
      </c>
      <c r="K69" s="50">
        <f t="shared" si="6"/>
        <v>2620</v>
      </c>
      <c r="L69" s="45">
        <f t="shared" si="7"/>
        <v>2620</v>
      </c>
      <c r="M69" s="74"/>
    </row>
    <row r="70" spans="1:13" ht="19" customHeight="1" x14ac:dyDescent="0.35">
      <c r="A70" s="55" t="s">
        <v>106</v>
      </c>
      <c r="B70" s="48"/>
      <c r="C70" s="54" t="s">
        <v>102</v>
      </c>
      <c r="D70" s="78" t="s">
        <v>307</v>
      </c>
      <c r="E70" s="47"/>
      <c r="F70" s="47"/>
      <c r="G70" s="52">
        <v>1</v>
      </c>
      <c r="H70" s="45"/>
      <c r="I70" s="50"/>
      <c r="J70" s="50">
        <v>3580</v>
      </c>
      <c r="K70" s="50">
        <f t="shared" si="6"/>
        <v>3580</v>
      </c>
      <c r="L70" s="45">
        <f t="shared" si="7"/>
        <v>3580</v>
      </c>
      <c r="M70" s="74"/>
    </row>
    <row r="71" spans="1:13" ht="19" customHeight="1" x14ac:dyDescent="0.35">
      <c r="A71" s="55" t="s">
        <v>106</v>
      </c>
      <c r="B71" s="48"/>
      <c r="C71" s="54" t="s">
        <v>101</v>
      </c>
      <c r="D71" s="78" t="s">
        <v>307</v>
      </c>
      <c r="E71" s="47"/>
      <c r="F71" s="47"/>
      <c r="G71" s="52">
        <v>1</v>
      </c>
      <c r="H71" s="45"/>
      <c r="I71" s="50"/>
      <c r="J71" s="50">
        <v>3870</v>
      </c>
      <c r="K71" s="50">
        <f t="shared" si="6"/>
        <v>3870</v>
      </c>
      <c r="L71" s="45">
        <f t="shared" si="7"/>
        <v>3870</v>
      </c>
      <c r="M71" s="74"/>
    </row>
    <row r="72" spans="1:13" ht="19" customHeight="1" thickBot="1" x14ac:dyDescent="0.4">
      <c r="A72" s="156" t="s">
        <v>106</v>
      </c>
      <c r="B72" s="124"/>
      <c r="C72" s="157" t="s">
        <v>99</v>
      </c>
      <c r="D72" s="158" t="s">
        <v>307</v>
      </c>
      <c r="E72" s="159"/>
      <c r="F72" s="159"/>
      <c r="G72" s="115">
        <v>1</v>
      </c>
      <c r="H72" s="160"/>
      <c r="I72" s="161"/>
      <c r="J72" s="161">
        <v>4640</v>
      </c>
      <c r="K72" s="161">
        <f t="shared" si="6"/>
        <v>4640</v>
      </c>
      <c r="L72" s="45">
        <f t="shared" si="7"/>
        <v>4640</v>
      </c>
      <c r="M72" s="74"/>
    </row>
    <row r="73" spans="1:13" ht="19" customHeight="1" x14ac:dyDescent="0.35">
      <c r="A73" s="165" t="s">
        <v>100</v>
      </c>
      <c r="B73" s="166"/>
      <c r="C73" s="167" t="s">
        <v>105</v>
      </c>
      <c r="D73" s="168" t="s">
        <v>307</v>
      </c>
      <c r="E73" s="169"/>
      <c r="F73" s="169"/>
      <c r="G73" s="170">
        <v>1</v>
      </c>
      <c r="H73" s="171"/>
      <c r="I73" s="169"/>
      <c r="J73" s="169">
        <v>700</v>
      </c>
      <c r="K73" s="172">
        <f t="shared" si="6"/>
        <v>700</v>
      </c>
      <c r="L73" s="155">
        <f t="shared" si="7"/>
        <v>700</v>
      </c>
      <c r="M73" s="74"/>
    </row>
    <row r="74" spans="1:13" ht="19" customHeight="1" x14ac:dyDescent="0.35">
      <c r="A74" s="162" t="s">
        <v>100</v>
      </c>
      <c r="B74" s="48"/>
      <c r="C74" s="163" t="s">
        <v>104</v>
      </c>
      <c r="D74" s="164" t="s">
        <v>307</v>
      </c>
      <c r="E74" s="50"/>
      <c r="F74" s="50"/>
      <c r="G74" s="53">
        <v>1</v>
      </c>
      <c r="H74" s="46"/>
      <c r="I74" s="50"/>
      <c r="J74" s="50">
        <v>720</v>
      </c>
      <c r="K74" s="50">
        <f t="shared" si="6"/>
        <v>720</v>
      </c>
      <c r="L74" s="45">
        <f t="shared" si="7"/>
        <v>720</v>
      </c>
      <c r="M74" s="74"/>
    </row>
    <row r="75" spans="1:13" ht="19" customHeight="1" x14ac:dyDescent="0.35">
      <c r="A75" s="55" t="s">
        <v>100</v>
      </c>
      <c r="B75" s="48"/>
      <c r="C75" s="54" t="s">
        <v>103</v>
      </c>
      <c r="D75" s="78" t="s">
        <v>307</v>
      </c>
      <c r="E75" s="47"/>
      <c r="F75" s="47"/>
      <c r="G75" s="52">
        <v>1</v>
      </c>
      <c r="H75" s="45"/>
      <c r="I75" s="50"/>
      <c r="J75" s="50">
        <v>900</v>
      </c>
      <c r="K75" s="50">
        <f t="shared" si="6"/>
        <v>900</v>
      </c>
      <c r="L75" s="45">
        <f t="shared" si="7"/>
        <v>900</v>
      </c>
      <c r="M75" s="74"/>
    </row>
    <row r="76" spans="1:13" ht="19" customHeight="1" x14ac:dyDescent="0.35">
      <c r="A76" s="55" t="s">
        <v>100</v>
      </c>
      <c r="B76" s="48"/>
      <c r="C76" s="54" t="s">
        <v>102</v>
      </c>
      <c r="D76" s="78" t="s">
        <v>307</v>
      </c>
      <c r="E76" s="47"/>
      <c r="F76" s="47"/>
      <c r="G76" s="52">
        <v>1</v>
      </c>
      <c r="H76" s="45"/>
      <c r="I76" s="50"/>
      <c r="J76" s="50">
        <v>1080</v>
      </c>
      <c r="K76" s="50">
        <f t="shared" si="6"/>
        <v>1080</v>
      </c>
      <c r="L76" s="45">
        <f t="shared" si="7"/>
        <v>1080</v>
      </c>
      <c r="M76" s="74"/>
    </row>
    <row r="77" spans="1:13" ht="19" customHeight="1" x14ac:dyDescent="0.35">
      <c r="A77" s="55" t="s">
        <v>100</v>
      </c>
      <c r="B77" s="48"/>
      <c r="C77" s="54" t="s">
        <v>101</v>
      </c>
      <c r="D77" s="78" t="s">
        <v>307</v>
      </c>
      <c r="E77" s="47"/>
      <c r="F77" s="47"/>
      <c r="G77" s="52">
        <v>1</v>
      </c>
      <c r="H77" s="45"/>
      <c r="I77" s="50"/>
      <c r="J77" s="50">
        <v>1610</v>
      </c>
      <c r="K77" s="50">
        <f t="shared" si="6"/>
        <v>1610</v>
      </c>
      <c r="L77" s="45">
        <f t="shared" si="7"/>
        <v>1610</v>
      </c>
      <c r="M77" s="74"/>
    </row>
    <row r="78" spans="1:13" ht="19" customHeight="1" x14ac:dyDescent="0.35">
      <c r="A78" s="55" t="s">
        <v>100</v>
      </c>
      <c r="B78" s="48"/>
      <c r="C78" s="54" t="s">
        <v>99</v>
      </c>
      <c r="D78" s="78" t="s">
        <v>307</v>
      </c>
      <c r="E78" s="47"/>
      <c r="F78" s="47"/>
      <c r="G78" s="52">
        <v>1</v>
      </c>
      <c r="H78" s="45"/>
      <c r="I78" s="50"/>
      <c r="J78" s="50">
        <v>1820</v>
      </c>
      <c r="K78" s="50">
        <f t="shared" si="6"/>
        <v>1820</v>
      </c>
      <c r="L78" s="45">
        <f t="shared" si="7"/>
        <v>1820</v>
      </c>
      <c r="M78" s="74"/>
    </row>
    <row r="79" spans="1:13" s="5" customFormat="1" ht="19" customHeight="1" x14ac:dyDescent="0.2">
      <c r="A79" s="237" t="s">
        <v>836</v>
      </c>
      <c r="B79" s="238"/>
      <c r="C79" s="238"/>
      <c r="D79" s="238"/>
      <c r="E79" s="238"/>
      <c r="F79" s="238"/>
      <c r="G79" s="238"/>
      <c r="H79" s="238"/>
      <c r="I79" s="238"/>
      <c r="J79" s="238"/>
      <c r="K79" s="239"/>
      <c r="L79" s="51"/>
    </row>
    <row r="80" spans="1:13" ht="19" customHeight="1" x14ac:dyDescent="0.35">
      <c r="A80" s="55" t="s">
        <v>837</v>
      </c>
      <c r="B80" s="48"/>
      <c r="C80" s="54" t="s">
        <v>838</v>
      </c>
      <c r="D80" s="78" t="s">
        <v>307</v>
      </c>
      <c r="E80" s="47"/>
      <c r="F80" s="47"/>
      <c r="G80" s="52">
        <v>1</v>
      </c>
      <c r="H80" s="45"/>
      <c r="I80" s="50"/>
      <c r="J80" s="50">
        <v>450</v>
      </c>
      <c r="K80" s="50">
        <f t="shared" ref="K80:K86" si="8">J80-J80*$K$9/100</f>
        <v>450</v>
      </c>
      <c r="L80" s="45">
        <f t="shared" ref="L80:L86" si="9">K80*G80</f>
        <v>450</v>
      </c>
      <c r="M80" s="74"/>
    </row>
    <row r="81" spans="1:13" ht="19" customHeight="1" x14ac:dyDescent="0.35">
      <c r="A81" s="55" t="s">
        <v>837</v>
      </c>
      <c r="B81" s="48"/>
      <c r="C81" s="54" t="s">
        <v>839</v>
      </c>
      <c r="D81" s="78" t="s">
        <v>307</v>
      </c>
      <c r="E81" s="47"/>
      <c r="F81" s="47"/>
      <c r="G81" s="52">
        <v>1</v>
      </c>
      <c r="H81" s="45"/>
      <c r="I81" s="50"/>
      <c r="J81" s="50">
        <v>550</v>
      </c>
      <c r="K81" s="50">
        <f t="shared" si="8"/>
        <v>550</v>
      </c>
      <c r="L81" s="45">
        <f t="shared" si="9"/>
        <v>550</v>
      </c>
      <c r="M81" s="74"/>
    </row>
    <row r="82" spans="1:13" ht="19" customHeight="1" x14ac:dyDescent="0.35">
      <c r="A82" s="55" t="s">
        <v>837</v>
      </c>
      <c r="B82" s="48"/>
      <c r="C82" s="54" t="s">
        <v>840</v>
      </c>
      <c r="D82" s="78" t="s">
        <v>307</v>
      </c>
      <c r="E82" s="47"/>
      <c r="F82" s="47"/>
      <c r="G82" s="52">
        <v>1</v>
      </c>
      <c r="H82" s="45"/>
      <c r="I82" s="50"/>
      <c r="J82" s="50">
        <v>650</v>
      </c>
      <c r="K82" s="50">
        <f t="shared" si="8"/>
        <v>650</v>
      </c>
      <c r="L82" s="45">
        <f t="shared" si="9"/>
        <v>650</v>
      </c>
      <c r="M82" s="74"/>
    </row>
    <row r="83" spans="1:13" ht="19" customHeight="1" x14ac:dyDescent="0.35">
      <c r="A83" s="55" t="s">
        <v>837</v>
      </c>
      <c r="B83" s="48"/>
      <c r="C83" s="54" t="s">
        <v>841</v>
      </c>
      <c r="D83" s="78" t="s">
        <v>307</v>
      </c>
      <c r="E83" s="47"/>
      <c r="F83" s="47"/>
      <c r="G83" s="52">
        <v>1</v>
      </c>
      <c r="H83" s="45"/>
      <c r="I83" s="50"/>
      <c r="J83" s="50">
        <v>750</v>
      </c>
      <c r="K83" s="50">
        <f t="shared" si="8"/>
        <v>750</v>
      </c>
      <c r="L83" s="45">
        <f t="shared" si="9"/>
        <v>750</v>
      </c>
      <c r="M83" s="74"/>
    </row>
    <row r="84" spans="1:13" ht="19" customHeight="1" x14ac:dyDescent="0.35">
      <c r="A84" s="55" t="s">
        <v>837</v>
      </c>
      <c r="B84" s="48"/>
      <c r="C84" s="54" t="s">
        <v>842</v>
      </c>
      <c r="D84" s="78" t="s">
        <v>307</v>
      </c>
      <c r="E84" s="47"/>
      <c r="F84" s="47"/>
      <c r="G84" s="52">
        <v>1</v>
      </c>
      <c r="H84" s="45"/>
      <c r="I84" s="50"/>
      <c r="J84" s="50">
        <v>1350</v>
      </c>
      <c r="K84" s="50">
        <f t="shared" si="8"/>
        <v>1350</v>
      </c>
      <c r="L84" s="45">
        <f t="shared" si="9"/>
        <v>1350</v>
      </c>
      <c r="M84" s="74"/>
    </row>
    <row r="85" spans="1:13" ht="19" customHeight="1" x14ac:dyDescent="0.35">
      <c r="A85" s="55" t="s">
        <v>837</v>
      </c>
      <c r="B85" s="48"/>
      <c r="C85" s="54" t="s">
        <v>843</v>
      </c>
      <c r="D85" s="78" t="s">
        <v>307</v>
      </c>
      <c r="E85" s="47"/>
      <c r="F85" s="47"/>
      <c r="G85" s="52">
        <v>1</v>
      </c>
      <c r="H85" s="45"/>
      <c r="I85" s="50"/>
      <c r="J85" s="50">
        <v>1520</v>
      </c>
      <c r="K85" s="50">
        <f t="shared" si="8"/>
        <v>1520</v>
      </c>
      <c r="L85" s="45">
        <f t="shared" si="9"/>
        <v>1520</v>
      </c>
      <c r="M85" s="74"/>
    </row>
    <row r="86" spans="1:13" ht="19" customHeight="1" x14ac:dyDescent="0.35">
      <c r="A86" s="55" t="s">
        <v>837</v>
      </c>
      <c r="B86" s="48"/>
      <c r="C86" s="54" t="s">
        <v>844</v>
      </c>
      <c r="D86" s="78" t="s">
        <v>307</v>
      </c>
      <c r="E86" s="47"/>
      <c r="F86" s="47"/>
      <c r="G86" s="52">
        <v>1</v>
      </c>
      <c r="H86" s="45"/>
      <c r="I86" s="50"/>
      <c r="J86" s="50">
        <v>1800</v>
      </c>
      <c r="K86" s="50">
        <f t="shared" si="8"/>
        <v>1800</v>
      </c>
      <c r="L86" s="45">
        <f t="shared" si="9"/>
        <v>1800</v>
      </c>
      <c r="M86" s="74"/>
    </row>
    <row r="87" spans="1:13" s="5" customFormat="1" ht="19" customHeight="1" x14ac:dyDescent="0.2">
      <c r="A87" s="237" t="s">
        <v>860</v>
      </c>
      <c r="B87" s="238"/>
      <c r="C87" s="238"/>
      <c r="D87" s="238"/>
      <c r="E87" s="238"/>
      <c r="F87" s="238"/>
      <c r="G87" s="238"/>
      <c r="H87" s="238"/>
      <c r="I87" s="238"/>
      <c r="J87" s="238"/>
      <c r="K87" s="239"/>
      <c r="L87" s="51"/>
    </row>
    <row r="88" spans="1:13" ht="19" customHeight="1" x14ac:dyDescent="0.35">
      <c r="A88" s="55" t="s">
        <v>861</v>
      </c>
      <c r="B88" s="48"/>
      <c r="C88" s="54" t="s">
        <v>862</v>
      </c>
      <c r="D88" s="78" t="s">
        <v>307</v>
      </c>
      <c r="E88" s="47"/>
      <c r="F88" s="47"/>
      <c r="G88" s="52">
        <v>1</v>
      </c>
      <c r="H88" s="45"/>
      <c r="I88" s="50"/>
      <c r="J88" s="50">
        <v>370</v>
      </c>
      <c r="K88" s="50">
        <f>J88-J88*$K$9/100</f>
        <v>370</v>
      </c>
      <c r="L88" s="45">
        <f>K88*G88</f>
        <v>370</v>
      </c>
      <c r="M88" s="74"/>
    </row>
    <row r="89" spans="1:13" ht="19" customHeight="1" x14ac:dyDescent="0.35">
      <c r="A89" s="55" t="s">
        <v>861</v>
      </c>
      <c r="B89" s="48"/>
      <c r="C89" s="54" t="s">
        <v>863</v>
      </c>
      <c r="D89" s="78" t="s">
        <v>307</v>
      </c>
      <c r="E89" s="47"/>
      <c r="F89" s="47"/>
      <c r="G89" s="52">
        <v>1</v>
      </c>
      <c r="H89" s="45"/>
      <c r="I89" s="50"/>
      <c r="J89" s="50">
        <v>530</v>
      </c>
      <c r="K89" s="50">
        <f>J89-J89*$K$9/100</f>
        <v>530</v>
      </c>
      <c r="L89" s="45">
        <f>K89*G89</f>
        <v>530</v>
      </c>
      <c r="M89" s="74"/>
    </row>
    <row r="90" spans="1:13" ht="19" customHeight="1" x14ac:dyDescent="0.35">
      <c r="A90" s="55" t="s">
        <v>864</v>
      </c>
      <c r="B90" s="48"/>
      <c r="C90" s="54" t="s">
        <v>865</v>
      </c>
      <c r="D90" s="78" t="s">
        <v>307</v>
      </c>
      <c r="E90" s="47"/>
      <c r="F90" s="47"/>
      <c r="G90" s="52">
        <v>1</v>
      </c>
      <c r="H90" s="45"/>
      <c r="I90" s="50"/>
      <c r="J90" s="50">
        <v>24</v>
      </c>
      <c r="K90" s="50">
        <f>J90-J90*$K$9/100</f>
        <v>24</v>
      </c>
      <c r="L90" s="45">
        <f>K90*G90</f>
        <v>24</v>
      </c>
      <c r="M90" s="74"/>
    </row>
    <row r="91" spans="1:13" ht="19" customHeight="1" x14ac:dyDescent="0.35">
      <c r="A91" s="55" t="s">
        <v>864</v>
      </c>
      <c r="B91" s="48"/>
      <c r="C91" s="54">
        <v>105</v>
      </c>
      <c r="D91" s="78" t="s">
        <v>307</v>
      </c>
      <c r="E91" s="47"/>
      <c r="F91" s="47"/>
      <c r="G91" s="52">
        <v>1</v>
      </c>
      <c r="H91" s="45"/>
      <c r="I91" s="50"/>
      <c r="J91" s="50">
        <v>49</v>
      </c>
      <c r="K91" s="50">
        <f>J91-J91*$K$9/100</f>
        <v>49</v>
      </c>
      <c r="L91" s="45">
        <f>K91*G91</f>
        <v>49</v>
      </c>
      <c r="M91" s="74"/>
    </row>
    <row r="92" spans="1:13" ht="21.75" customHeight="1" x14ac:dyDescent="0.2">
      <c r="A92" s="236" t="s">
        <v>139</v>
      </c>
      <c r="B92" s="236"/>
      <c r="C92" s="236"/>
      <c r="D92" s="236"/>
      <c r="E92" s="236"/>
      <c r="F92" s="236"/>
      <c r="G92" s="236"/>
      <c r="H92" s="236"/>
      <c r="I92" s="236"/>
      <c r="J92" s="236"/>
      <c r="K92" s="236"/>
    </row>
    <row r="94" spans="1:13" ht="91.5" customHeight="1" x14ac:dyDescent="0.3">
      <c r="A94" s="227" t="s">
        <v>1243</v>
      </c>
      <c r="B94" s="227"/>
      <c r="C94" s="227"/>
      <c r="D94" s="227"/>
      <c r="E94" s="227"/>
      <c r="F94" s="227"/>
      <c r="G94" s="227"/>
      <c r="H94" s="227"/>
      <c r="I94" s="227"/>
    </row>
  </sheetData>
  <mergeCells count="17">
    <mergeCell ref="A2:K2"/>
    <mergeCell ref="C9:E9"/>
    <mergeCell ref="A10:A11"/>
    <mergeCell ref="B10:B11"/>
    <mergeCell ref="C10:C11"/>
    <mergeCell ref="E10:F10"/>
    <mergeCell ref="G10:G11"/>
    <mergeCell ref="H10:J10"/>
    <mergeCell ref="L10:L11"/>
    <mergeCell ref="A94:I94"/>
    <mergeCell ref="A92:K92"/>
    <mergeCell ref="A12:K12"/>
    <mergeCell ref="A41:K41"/>
    <mergeCell ref="A50:K50"/>
    <mergeCell ref="A66:K66"/>
    <mergeCell ref="A79:K79"/>
    <mergeCell ref="A87:K87"/>
  </mergeCells>
  <hyperlinks>
    <hyperlink ref="C9:E9" location="Исходный!R1C1" display="В Исходный прайс" xr:uid="{00000000-0004-0000-0300-000000000000}"/>
  </hyperlinks>
  <pageMargins left="0.7" right="0.7" top="0.75" bottom="0.75" header="0.3" footer="0.3"/>
  <pageSetup paperSize="9" scale="4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4"/>
  <sheetViews>
    <sheetView zoomScale="70" zoomScaleNormal="70" workbookViewId="0">
      <selection activeCell="C9" sqref="C9:E9"/>
    </sheetView>
  </sheetViews>
  <sheetFormatPr defaultColWidth="9.1796875" defaultRowHeight="10" x14ac:dyDescent="0.2"/>
  <cols>
    <col min="1" max="1" width="47.26953125" style="1" customWidth="1"/>
    <col min="2" max="2" width="14.54296875" style="1" customWidth="1"/>
    <col min="3" max="3" width="20.1796875" style="1" customWidth="1"/>
    <col min="4" max="4" width="9.1796875" style="1"/>
    <col min="5" max="5" width="10.54296875" style="1" customWidth="1"/>
    <col min="6" max="6" width="9.26953125" style="1" customWidth="1"/>
    <col min="7" max="7" width="7.1796875" style="1" hidden="1" customWidth="1"/>
    <col min="8" max="8" width="10.54296875" style="1" customWidth="1"/>
    <col min="9" max="9" width="10.54296875" style="40" customWidth="1"/>
    <col min="10" max="11" width="13.54296875" style="1" customWidth="1"/>
    <col min="12" max="12" width="13.54296875" style="1" hidden="1" customWidth="1"/>
    <col min="13" max="13" width="9.1796875" style="1"/>
    <col min="14" max="14" width="9.453125" style="1" customWidth="1"/>
    <col min="15" max="16384" width="9.1796875" style="1"/>
  </cols>
  <sheetData>
    <row r="1" spans="1:12" ht="4.5" customHeight="1" x14ac:dyDescent="0.2"/>
    <row r="2" spans="1:12" ht="85.5" customHeight="1" x14ac:dyDescent="0.2">
      <c r="A2" s="242" t="s">
        <v>213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41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41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41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41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41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42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42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2" ht="16.5" customHeight="1" x14ac:dyDescent="0.2">
      <c r="A11" s="241"/>
      <c r="B11" s="241"/>
      <c r="C11" s="241"/>
      <c r="D11" s="83" t="s">
        <v>314</v>
      </c>
      <c r="E11" s="52" t="s">
        <v>9</v>
      </c>
      <c r="F11" s="49" t="s">
        <v>10</v>
      </c>
      <c r="G11" s="241"/>
      <c r="H11" s="52" t="s">
        <v>8</v>
      </c>
      <c r="I11" s="47" t="s">
        <v>6</v>
      </c>
      <c r="J11" s="52" t="s">
        <v>7</v>
      </c>
      <c r="K11" s="52" t="s">
        <v>74</v>
      </c>
      <c r="L11" s="235"/>
    </row>
    <row r="12" spans="1:12" s="5" customFormat="1" ht="19" customHeight="1" x14ac:dyDescent="0.2">
      <c r="A12" s="237" t="s">
        <v>142</v>
      </c>
      <c r="B12" s="238"/>
      <c r="C12" s="238"/>
      <c r="D12" s="238"/>
      <c r="E12" s="238"/>
      <c r="F12" s="238"/>
      <c r="G12" s="238"/>
      <c r="H12" s="238"/>
      <c r="I12" s="238"/>
      <c r="J12" s="58"/>
      <c r="K12" s="59"/>
      <c r="L12" s="51"/>
    </row>
    <row r="13" spans="1:12" ht="19" customHeight="1" x14ac:dyDescent="0.35">
      <c r="A13" s="55" t="s">
        <v>143</v>
      </c>
      <c r="B13" s="48"/>
      <c r="C13" s="54" t="s">
        <v>119</v>
      </c>
      <c r="D13" s="78" t="s">
        <v>307</v>
      </c>
      <c r="E13" s="47"/>
      <c r="F13" s="47"/>
      <c r="G13" s="52">
        <v>1</v>
      </c>
      <c r="H13" s="45"/>
      <c r="I13" s="50"/>
      <c r="J13" s="46">
        <v>400</v>
      </c>
      <c r="K13" s="46">
        <f>J13-J13*$K$9/100</f>
        <v>400</v>
      </c>
      <c r="L13" s="45">
        <f>K13*G13</f>
        <v>400</v>
      </c>
    </row>
    <row r="14" spans="1:12" ht="19" customHeight="1" x14ac:dyDescent="0.35">
      <c r="A14" s="55" t="s">
        <v>143</v>
      </c>
      <c r="B14" s="48"/>
      <c r="C14" s="54" t="s">
        <v>118</v>
      </c>
      <c r="D14" s="78" t="s">
        <v>307</v>
      </c>
      <c r="E14" s="47"/>
      <c r="F14" s="47"/>
      <c r="G14" s="52">
        <v>1</v>
      </c>
      <c r="H14" s="45"/>
      <c r="I14" s="50"/>
      <c r="J14" s="46">
        <v>560</v>
      </c>
      <c r="K14" s="46">
        <f>J14-J14*$K$9/100</f>
        <v>560</v>
      </c>
      <c r="L14" s="45">
        <f>K14*G14</f>
        <v>560</v>
      </c>
    </row>
    <row r="15" spans="1:12" ht="19" customHeight="1" x14ac:dyDescent="0.35">
      <c r="A15" s="55" t="s">
        <v>143</v>
      </c>
      <c r="B15" s="48"/>
      <c r="C15" s="54" t="s">
        <v>103</v>
      </c>
      <c r="D15" s="78" t="s">
        <v>307</v>
      </c>
      <c r="E15" s="47"/>
      <c r="F15" s="47"/>
      <c r="G15" s="52">
        <v>1</v>
      </c>
      <c r="H15" s="45"/>
      <c r="I15" s="50"/>
      <c r="J15" s="46">
        <v>760</v>
      </c>
      <c r="K15" s="46">
        <f>J15-J15*$K$9/100</f>
        <v>760</v>
      </c>
      <c r="L15" s="45">
        <f>K15*G15</f>
        <v>760</v>
      </c>
    </row>
    <row r="16" spans="1:12" ht="19" customHeight="1" x14ac:dyDescent="0.35">
      <c r="A16" s="55" t="s">
        <v>143</v>
      </c>
      <c r="B16" s="48"/>
      <c r="C16" s="54" t="s">
        <v>117</v>
      </c>
      <c r="D16" s="78" t="s">
        <v>307</v>
      </c>
      <c r="E16" s="47"/>
      <c r="F16" s="47"/>
      <c r="G16" s="52">
        <v>1</v>
      </c>
      <c r="H16" s="45"/>
      <c r="I16" s="50"/>
      <c r="J16" s="46">
        <v>1000</v>
      </c>
      <c r="K16" s="46">
        <f>J16-J16*$K$9/100</f>
        <v>1000</v>
      </c>
      <c r="L16" s="45">
        <f>K16*G16</f>
        <v>1000</v>
      </c>
    </row>
    <row r="17" spans="1:12" ht="19" customHeight="1" x14ac:dyDescent="0.35">
      <c r="A17" s="55" t="s">
        <v>143</v>
      </c>
      <c r="B17" s="48"/>
      <c r="C17" s="54" t="s">
        <v>116</v>
      </c>
      <c r="D17" s="78" t="s">
        <v>307</v>
      </c>
      <c r="E17" s="47"/>
      <c r="F17" s="47"/>
      <c r="G17" s="52">
        <v>1</v>
      </c>
      <c r="H17" s="45"/>
      <c r="I17" s="50"/>
      <c r="J17" s="46">
        <v>1260</v>
      </c>
      <c r="K17" s="46">
        <f>J17-J17*$K$9/100</f>
        <v>1260</v>
      </c>
      <c r="L17" s="45">
        <f>K17*G17</f>
        <v>1260</v>
      </c>
    </row>
    <row r="18" spans="1:12" s="5" customFormat="1" ht="19" customHeight="1" x14ac:dyDescent="0.2">
      <c r="A18" s="237" t="s">
        <v>144</v>
      </c>
      <c r="B18" s="238"/>
      <c r="C18" s="238"/>
      <c r="D18" s="238"/>
      <c r="E18" s="238"/>
      <c r="F18" s="238"/>
      <c r="G18" s="238"/>
      <c r="H18" s="238"/>
      <c r="I18" s="238"/>
      <c r="J18" s="58"/>
      <c r="K18" s="59"/>
      <c r="L18" s="51"/>
    </row>
    <row r="19" spans="1:12" ht="19" customHeight="1" x14ac:dyDescent="0.35">
      <c r="A19" s="55" t="s">
        <v>145</v>
      </c>
      <c r="B19" s="48"/>
      <c r="C19" s="54" t="s">
        <v>119</v>
      </c>
      <c r="D19" s="78" t="s">
        <v>307</v>
      </c>
      <c r="E19" s="47"/>
      <c r="F19" s="47"/>
      <c r="G19" s="52">
        <v>1</v>
      </c>
      <c r="H19" s="45"/>
      <c r="I19" s="50"/>
      <c r="J19" s="46">
        <v>400</v>
      </c>
      <c r="K19" s="46">
        <f>J19-J19*$K$9/100</f>
        <v>400</v>
      </c>
      <c r="L19" s="45">
        <f>K19*G19</f>
        <v>400</v>
      </c>
    </row>
    <row r="20" spans="1:12" ht="19" customHeight="1" x14ac:dyDescent="0.35">
      <c r="A20" s="55" t="s">
        <v>145</v>
      </c>
      <c r="B20" s="48"/>
      <c r="C20" s="54" t="s">
        <v>118</v>
      </c>
      <c r="D20" s="78" t="s">
        <v>307</v>
      </c>
      <c r="E20" s="47"/>
      <c r="F20" s="47"/>
      <c r="G20" s="52">
        <v>1</v>
      </c>
      <c r="H20" s="45"/>
      <c r="I20" s="50"/>
      <c r="J20" s="46">
        <v>560</v>
      </c>
      <c r="K20" s="46">
        <f>J20-J20*$K$9/100</f>
        <v>560</v>
      </c>
      <c r="L20" s="45">
        <f>K20*G20</f>
        <v>560</v>
      </c>
    </row>
    <row r="21" spans="1:12" ht="19" customHeight="1" x14ac:dyDescent="0.35">
      <c r="A21" s="55" t="s">
        <v>145</v>
      </c>
      <c r="B21" s="48"/>
      <c r="C21" s="54" t="s">
        <v>103</v>
      </c>
      <c r="D21" s="78" t="s">
        <v>307</v>
      </c>
      <c r="E21" s="47"/>
      <c r="F21" s="47"/>
      <c r="G21" s="52">
        <v>1</v>
      </c>
      <c r="H21" s="45"/>
      <c r="I21" s="50"/>
      <c r="J21" s="46">
        <v>760</v>
      </c>
      <c r="K21" s="46">
        <f>J21-J21*$K$9/100</f>
        <v>760</v>
      </c>
      <c r="L21" s="45">
        <f>K21*G21</f>
        <v>760</v>
      </c>
    </row>
    <row r="22" spans="1:12" ht="19" customHeight="1" x14ac:dyDescent="0.35">
      <c r="A22" s="55" t="s">
        <v>145</v>
      </c>
      <c r="B22" s="48"/>
      <c r="C22" s="54" t="s">
        <v>117</v>
      </c>
      <c r="D22" s="78" t="s">
        <v>307</v>
      </c>
      <c r="E22" s="47"/>
      <c r="F22" s="47"/>
      <c r="G22" s="52">
        <v>1</v>
      </c>
      <c r="H22" s="45"/>
      <c r="I22" s="50"/>
      <c r="J22" s="46">
        <v>1000</v>
      </c>
      <c r="K22" s="46">
        <f>J22-J22*$K$9/100</f>
        <v>1000</v>
      </c>
      <c r="L22" s="45">
        <f>K22*G22</f>
        <v>1000</v>
      </c>
    </row>
    <row r="23" spans="1:12" ht="19" customHeight="1" x14ac:dyDescent="0.35">
      <c r="A23" s="55" t="s">
        <v>145</v>
      </c>
      <c r="B23" s="48"/>
      <c r="C23" s="54" t="s">
        <v>116</v>
      </c>
      <c r="D23" s="78" t="s">
        <v>307</v>
      </c>
      <c r="E23" s="47"/>
      <c r="F23" s="47"/>
      <c r="G23" s="52">
        <v>1</v>
      </c>
      <c r="H23" s="45"/>
      <c r="I23" s="50"/>
      <c r="J23" s="46">
        <v>1260</v>
      </c>
      <c r="K23" s="46">
        <f>J23-J23*$K$9/100</f>
        <v>1260</v>
      </c>
      <c r="L23" s="45">
        <f>K23*G23</f>
        <v>1260</v>
      </c>
    </row>
    <row r="24" spans="1:12" s="5" customFormat="1" ht="19" customHeight="1" x14ac:dyDescent="0.2">
      <c r="A24" s="237" t="s">
        <v>146</v>
      </c>
      <c r="B24" s="238"/>
      <c r="C24" s="238"/>
      <c r="D24" s="238"/>
      <c r="E24" s="238"/>
      <c r="F24" s="238"/>
      <c r="G24" s="238"/>
      <c r="H24" s="238"/>
      <c r="I24" s="238"/>
      <c r="J24" s="58"/>
      <c r="K24" s="59"/>
      <c r="L24" s="51"/>
    </row>
    <row r="25" spans="1:12" ht="19" customHeight="1" x14ac:dyDescent="0.35">
      <c r="A25" s="55" t="s">
        <v>147</v>
      </c>
      <c r="B25" s="48"/>
      <c r="C25" s="54" t="s">
        <v>148</v>
      </c>
      <c r="D25" s="78" t="s">
        <v>307</v>
      </c>
      <c r="E25" s="47"/>
      <c r="F25" s="47"/>
      <c r="G25" s="52">
        <v>1</v>
      </c>
      <c r="H25" s="45"/>
      <c r="I25" s="50"/>
      <c r="J25" s="46">
        <v>1700</v>
      </c>
      <c r="K25" s="46">
        <f>J25-J25*$K$9/100</f>
        <v>1700</v>
      </c>
      <c r="L25" s="45">
        <f>K25*G25</f>
        <v>1700</v>
      </c>
    </row>
    <row r="26" spans="1:12" ht="19" customHeight="1" x14ac:dyDescent="0.35">
      <c r="A26" s="55" t="s">
        <v>147</v>
      </c>
      <c r="B26" s="48"/>
      <c r="C26" s="54" t="s">
        <v>149</v>
      </c>
      <c r="D26" s="78" t="s">
        <v>307</v>
      </c>
      <c r="E26" s="47"/>
      <c r="F26" s="47"/>
      <c r="G26" s="52">
        <v>1</v>
      </c>
      <c r="H26" s="45"/>
      <c r="I26" s="50"/>
      <c r="J26" s="46">
        <v>2620</v>
      </c>
      <c r="K26" s="46">
        <f>J26-J26*$K$9/100</f>
        <v>2620</v>
      </c>
      <c r="L26" s="45">
        <f>K26*G26</f>
        <v>2620</v>
      </c>
    </row>
    <row r="27" spans="1:12" ht="19" customHeight="1" x14ac:dyDescent="0.35">
      <c r="A27" s="55" t="s">
        <v>147</v>
      </c>
      <c r="B27" s="48"/>
      <c r="C27" s="54" t="s">
        <v>150</v>
      </c>
      <c r="D27" s="78" t="s">
        <v>307</v>
      </c>
      <c r="E27" s="47"/>
      <c r="F27" s="47"/>
      <c r="G27" s="52">
        <v>1</v>
      </c>
      <c r="H27" s="45"/>
      <c r="I27" s="50"/>
      <c r="J27" s="46">
        <v>4360</v>
      </c>
      <c r="K27" s="46">
        <f>J27-J27*$K$9/100</f>
        <v>4360</v>
      </c>
      <c r="L27" s="45">
        <f>K27*G27</f>
        <v>4360</v>
      </c>
    </row>
    <row r="28" spans="1:12" s="5" customFormat="1" ht="19" customHeight="1" x14ac:dyDescent="0.2">
      <c r="A28" s="237" t="s">
        <v>151</v>
      </c>
      <c r="B28" s="238"/>
      <c r="C28" s="238"/>
      <c r="D28" s="238"/>
      <c r="E28" s="238"/>
      <c r="F28" s="238"/>
      <c r="G28" s="238"/>
      <c r="H28" s="238"/>
      <c r="I28" s="238"/>
      <c r="J28" s="58"/>
      <c r="K28" s="59"/>
      <c r="L28" s="51"/>
    </row>
    <row r="29" spans="1:12" ht="19" customHeight="1" x14ac:dyDescent="0.35">
      <c r="A29" s="55" t="s">
        <v>151</v>
      </c>
      <c r="B29" s="48" t="s">
        <v>25</v>
      </c>
      <c r="C29" s="54">
        <v>100</v>
      </c>
      <c r="D29" s="78" t="s">
        <v>307</v>
      </c>
      <c r="E29" s="47"/>
      <c r="F29" s="47"/>
      <c r="G29" s="52">
        <v>1</v>
      </c>
      <c r="H29" s="45"/>
      <c r="I29" s="50"/>
      <c r="J29" s="46">
        <v>580</v>
      </c>
      <c r="K29" s="46">
        <f>J29-J29*$K$9/100</f>
        <v>580</v>
      </c>
      <c r="L29" s="45">
        <f>K29*G29</f>
        <v>580</v>
      </c>
    </row>
    <row r="30" spans="1:12" ht="19" customHeight="1" x14ac:dyDescent="0.35">
      <c r="A30" s="55" t="s">
        <v>151</v>
      </c>
      <c r="B30" s="48" t="s">
        <v>25</v>
      </c>
      <c r="C30" s="54">
        <v>125</v>
      </c>
      <c r="D30" s="78" t="s">
        <v>307</v>
      </c>
      <c r="E30" s="47"/>
      <c r="F30" s="47"/>
      <c r="G30" s="52">
        <v>1</v>
      </c>
      <c r="H30" s="45"/>
      <c r="I30" s="50"/>
      <c r="J30" s="46">
        <v>660</v>
      </c>
      <c r="K30" s="46">
        <f>J30-J30*$K$9/100</f>
        <v>660</v>
      </c>
      <c r="L30" s="45">
        <f>K30*G30</f>
        <v>660</v>
      </c>
    </row>
    <row r="31" spans="1:12" ht="19" customHeight="1" x14ac:dyDescent="0.35">
      <c r="A31" s="55" t="s">
        <v>151</v>
      </c>
      <c r="B31" s="48" t="s">
        <v>25</v>
      </c>
      <c r="C31" s="54">
        <v>160</v>
      </c>
      <c r="D31" s="78" t="s">
        <v>307</v>
      </c>
      <c r="E31" s="47"/>
      <c r="F31" s="47"/>
      <c r="G31" s="52">
        <v>1</v>
      </c>
      <c r="H31" s="45"/>
      <c r="I31" s="50"/>
      <c r="J31" s="46">
        <v>770</v>
      </c>
      <c r="K31" s="46">
        <f>J31-J31*$K$9/100</f>
        <v>770</v>
      </c>
      <c r="L31" s="45">
        <f>K31*G31</f>
        <v>770</v>
      </c>
    </row>
    <row r="32" spans="1:12" ht="19" customHeight="1" x14ac:dyDescent="0.35">
      <c r="A32" s="55" t="s">
        <v>151</v>
      </c>
      <c r="B32" s="48" t="s">
        <v>25</v>
      </c>
      <c r="C32" s="54">
        <v>200</v>
      </c>
      <c r="D32" s="78" t="s">
        <v>307</v>
      </c>
      <c r="E32" s="47"/>
      <c r="F32" s="47"/>
      <c r="G32" s="52">
        <v>1</v>
      </c>
      <c r="H32" s="45"/>
      <c r="I32" s="50"/>
      <c r="J32" s="46">
        <v>900</v>
      </c>
      <c r="K32" s="46">
        <f t="shared" ref="K32:K37" si="0">J32-J32*$K$9/100</f>
        <v>900</v>
      </c>
      <c r="L32" s="45">
        <f t="shared" ref="L32:L37" si="1">K32*G32</f>
        <v>900</v>
      </c>
    </row>
    <row r="33" spans="1:12" ht="19" customHeight="1" x14ac:dyDescent="0.35">
      <c r="A33" s="55" t="s">
        <v>151</v>
      </c>
      <c r="B33" s="48" t="s">
        <v>25</v>
      </c>
      <c r="C33" s="54">
        <v>250</v>
      </c>
      <c r="D33" s="78" t="s">
        <v>307</v>
      </c>
      <c r="E33" s="47"/>
      <c r="F33" s="47"/>
      <c r="G33" s="52">
        <v>1</v>
      </c>
      <c r="H33" s="45"/>
      <c r="I33" s="50"/>
      <c r="J33" s="46">
        <v>1060</v>
      </c>
      <c r="K33" s="46">
        <f t="shared" si="0"/>
        <v>1060</v>
      </c>
      <c r="L33" s="45">
        <f t="shared" si="1"/>
        <v>1060</v>
      </c>
    </row>
    <row r="34" spans="1:12" ht="19" customHeight="1" x14ac:dyDescent="0.35">
      <c r="A34" s="55" t="s">
        <v>151</v>
      </c>
      <c r="B34" s="48" t="s">
        <v>25</v>
      </c>
      <c r="C34" s="54">
        <v>315</v>
      </c>
      <c r="D34" s="78" t="s">
        <v>307</v>
      </c>
      <c r="E34" s="47"/>
      <c r="F34" s="47"/>
      <c r="G34" s="52">
        <v>1</v>
      </c>
      <c r="H34" s="45"/>
      <c r="I34" s="50"/>
      <c r="J34" s="46">
        <v>1280</v>
      </c>
      <c r="K34" s="46">
        <f t="shared" si="0"/>
        <v>1280</v>
      </c>
      <c r="L34" s="45">
        <f t="shared" si="1"/>
        <v>1280</v>
      </c>
    </row>
    <row r="35" spans="1:12" ht="18.75" customHeight="1" x14ac:dyDescent="0.35">
      <c r="A35" s="55" t="s">
        <v>151</v>
      </c>
      <c r="B35" s="48" t="s">
        <v>25</v>
      </c>
      <c r="C35" s="54" t="s">
        <v>195</v>
      </c>
      <c r="D35" s="78" t="s">
        <v>307</v>
      </c>
      <c r="E35" s="47"/>
      <c r="F35" s="47"/>
      <c r="G35" s="52">
        <v>1</v>
      </c>
      <c r="H35" s="45"/>
      <c r="I35" s="50"/>
      <c r="J35" s="46">
        <v>2020</v>
      </c>
      <c r="K35" s="46">
        <f t="shared" si="0"/>
        <v>2020</v>
      </c>
      <c r="L35" s="45">
        <f t="shared" si="1"/>
        <v>2020</v>
      </c>
    </row>
    <row r="36" spans="1:12" ht="19" customHeight="1" x14ac:dyDescent="0.35">
      <c r="A36" s="55" t="s">
        <v>151</v>
      </c>
      <c r="B36" s="48" t="s">
        <v>25</v>
      </c>
      <c r="C36" s="54" t="s">
        <v>196</v>
      </c>
      <c r="D36" s="78" t="s">
        <v>307</v>
      </c>
      <c r="E36" s="47"/>
      <c r="F36" s="47"/>
      <c r="G36" s="52">
        <v>1</v>
      </c>
      <c r="H36" s="45"/>
      <c r="I36" s="50"/>
      <c r="J36" s="46">
        <v>2380</v>
      </c>
      <c r="K36" s="46">
        <f t="shared" si="0"/>
        <v>2380</v>
      </c>
      <c r="L36" s="45">
        <f t="shared" si="1"/>
        <v>2380</v>
      </c>
    </row>
    <row r="37" spans="1:12" ht="19" customHeight="1" x14ac:dyDescent="0.35">
      <c r="A37" s="55" t="s">
        <v>151</v>
      </c>
      <c r="B37" s="48" t="s">
        <v>25</v>
      </c>
      <c r="C37" s="54" t="s">
        <v>148</v>
      </c>
      <c r="D37" s="78" t="s">
        <v>307</v>
      </c>
      <c r="E37" s="47"/>
      <c r="F37" s="47"/>
      <c r="G37" s="52">
        <v>1</v>
      </c>
      <c r="H37" s="45"/>
      <c r="I37" s="50"/>
      <c r="J37" s="46">
        <v>2740</v>
      </c>
      <c r="K37" s="46">
        <f t="shared" si="0"/>
        <v>2740</v>
      </c>
      <c r="L37" s="45">
        <f t="shared" si="1"/>
        <v>2740</v>
      </c>
    </row>
    <row r="38" spans="1:12" ht="19" customHeight="1" x14ac:dyDescent="0.35">
      <c r="A38" s="55" t="s">
        <v>151</v>
      </c>
      <c r="B38" s="48" t="s">
        <v>25</v>
      </c>
      <c r="C38" s="54" t="s">
        <v>197</v>
      </c>
      <c r="D38" s="78" t="s">
        <v>307</v>
      </c>
      <c r="E38" s="47"/>
      <c r="F38" s="47"/>
      <c r="G38" s="52">
        <v>1</v>
      </c>
      <c r="H38" s="45"/>
      <c r="I38" s="50"/>
      <c r="J38" s="46">
        <v>3100</v>
      </c>
      <c r="K38" s="46">
        <f>J38-J38*$K$9/100</f>
        <v>3100</v>
      </c>
      <c r="L38" s="45">
        <f>K38*G38</f>
        <v>3100</v>
      </c>
    </row>
    <row r="39" spans="1:12" ht="19" customHeight="1" x14ac:dyDescent="0.35">
      <c r="A39" s="55" t="s">
        <v>151</v>
      </c>
      <c r="B39" s="48" t="s">
        <v>25</v>
      </c>
      <c r="C39" s="54" t="s">
        <v>198</v>
      </c>
      <c r="D39" s="78" t="s">
        <v>307</v>
      </c>
      <c r="E39" s="47"/>
      <c r="F39" s="47"/>
      <c r="G39" s="52">
        <v>1</v>
      </c>
      <c r="H39" s="45"/>
      <c r="I39" s="50"/>
      <c r="J39" s="46">
        <v>3620</v>
      </c>
      <c r="K39" s="46">
        <f>J39-J39*$K$9/100</f>
        <v>3620</v>
      </c>
      <c r="L39" s="45">
        <f>K39*G39</f>
        <v>3620</v>
      </c>
    </row>
    <row r="40" spans="1:12" ht="19" customHeight="1" x14ac:dyDescent="0.35">
      <c r="A40" s="55" t="s">
        <v>151</v>
      </c>
      <c r="B40" s="48" t="s">
        <v>25</v>
      </c>
      <c r="C40" s="54" t="s">
        <v>149</v>
      </c>
      <c r="D40" s="78" t="s">
        <v>307</v>
      </c>
      <c r="E40" s="47"/>
      <c r="F40" s="47"/>
      <c r="G40" s="52">
        <v>1</v>
      </c>
      <c r="H40" s="45"/>
      <c r="I40" s="50"/>
      <c r="J40" s="46">
        <v>4000</v>
      </c>
      <c r="K40" s="46">
        <f>J40-J40*$K$9/100</f>
        <v>4000</v>
      </c>
      <c r="L40" s="45">
        <f>K40*G40</f>
        <v>4000</v>
      </c>
    </row>
    <row r="41" spans="1:12" ht="19" customHeight="1" x14ac:dyDescent="0.35">
      <c r="A41" s="55" t="s">
        <v>151</v>
      </c>
      <c r="B41" s="48" t="s">
        <v>25</v>
      </c>
      <c r="C41" s="54" t="s">
        <v>199</v>
      </c>
      <c r="D41" s="78" t="s">
        <v>307</v>
      </c>
      <c r="E41" s="47"/>
      <c r="F41" s="47"/>
      <c r="G41" s="52">
        <v>1</v>
      </c>
      <c r="H41" s="45"/>
      <c r="I41" s="50"/>
      <c r="J41" s="46">
        <v>4380</v>
      </c>
      <c r="K41" s="46">
        <f>J41-J41*$K$9/100</f>
        <v>4380</v>
      </c>
      <c r="L41" s="45">
        <f>K41*G41</f>
        <v>4380</v>
      </c>
    </row>
    <row r="42" spans="1:12" ht="21.75" customHeight="1" x14ac:dyDescent="0.2">
      <c r="A42" s="236" t="s">
        <v>139</v>
      </c>
      <c r="B42" s="236"/>
      <c r="C42" s="236"/>
      <c r="D42" s="236"/>
      <c r="E42" s="236"/>
      <c r="F42" s="236"/>
      <c r="G42" s="236"/>
      <c r="H42" s="236"/>
      <c r="I42" s="236"/>
      <c r="J42" s="236"/>
      <c r="K42" s="236"/>
    </row>
    <row r="44" spans="1:12" ht="91.5" customHeight="1" x14ac:dyDescent="0.3">
      <c r="A44" s="227" t="s">
        <v>1243</v>
      </c>
      <c r="B44" s="227"/>
      <c r="C44" s="227"/>
      <c r="D44" s="227"/>
      <c r="E44" s="227"/>
      <c r="F44" s="227"/>
      <c r="G44" s="227"/>
      <c r="H44" s="227"/>
      <c r="I44" s="227"/>
    </row>
  </sheetData>
  <mergeCells count="15">
    <mergeCell ref="A24:I24"/>
    <mergeCell ref="A28:I28"/>
    <mergeCell ref="A42:K42"/>
    <mergeCell ref="A44:I44"/>
    <mergeCell ref="L10:L11"/>
    <mergeCell ref="A12:I12"/>
    <mergeCell ref="A18:I18"/>
    <mergeCell ref="A2:K2"/>
    <mergeCell ref="C9:E9"/>
    <mergeCell ref="A10:A11"/>
    <mergeCell ref="B10:B11"/>
    <mergeCell ref="C10:C11"/>
    <mergeCell ref="E10:F10"/>
    <mergeCell ref="G10:G11"/>
    <mergeCell ref="H10:J10"/>
  </mergeCells>
  <hyperlinks>
    <hyperlink ref="C9:E9" location="Исходный!R1C1" display="В Исходный прайс" xr:uid="{00000000-0004-0000-0400-000000000000}"/>
  </hyperlinks>
  <pageMargins left="0.7" right="0.7" top="0.75" bottom="0.75" header="0.3" footer="0.3"/>
  <pageSetup paperSize="9" scale="56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9EFA7-DC56-4C5F-9D63-9FCD8CFCBA69}">
  <sheetPr>
    <pageSetUpPr fitToPage="1"/>
  </sheetPr>
  <dimension ref="A1:L27"/>
  <sheetViews>
    <sheetView showRuler="0" topLeftCell="A2" zoomScale="80" zoomScaleNormal="80" zoomScalePageLayoutView="70" workbookViewId="0">
      <selection activeCell="A27" sqref="A27:I27"/>
    </sheetView>
  </sheetViews>
  <sheetFormatPr defaultColWidth="9.1796875" defaultRowHeight="10" x14ac:dyDescent="0.2"/>
  <cols>
    <col min="1" max="1" width="36.1796875" style="1" customWidth="1"/>
    <col min="2" max="2" width="13.453125" style="1" customWidth="1"/>
    <col min="3" max="3" width="41.26953125" style="1" customWidth="1"/>
    <col min="4" max="4" width="9.1796875" style="1"/>
    <col min="5" max="6" width="10.54296875" style="1" customWidth="1"/>
    <col min="7" max="7" width="8.54296875" style="1" hidden="1" customWidth="1"/>
    <col min="8" max="8" width="13.54296875" style="1" customWidth="1"/>
    <col min="9" max="9" width="13.54296875" style="3" customWidth="1"/>
    <col min="10" max="11" width="13.54296875" style="1" customWidth="1"/>
    <col min="12" max="12" width="13.54296875" style="1" hidden="1" customWidth="1"/>
    <col min="13" max="13" width="14.1796875" style="1" customWidth="1"/>
    <col min="14" max="16384" width="9.1796875" style="1"/>
  </cols>
  <sheetData>
    <row r="1" spans="1:12" ht="4.5" hidden="1" customHeight="1" x14ac:dyDescent="0.2"/>
    <row r="2" spans="1:12" ht="90" customHeight="1" x14ac:dyDescent="0.2">
      <c r="A2" s="243"/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2" ht="16.5" customHeight="1" x14ac:dyDescent="0.2">
      <c r="A11" s="241"/>
      <c r="B11" s="241"/>
      <c r="C11" s="241"/>
      <c r="D11" s="77" t="s">
        <v>306</v>
      </c>
      <c r="E11" s="52" t="s">
        <v>9</v>
      </c>
      <c r="F11" s="49" t="s">
        <v>10</v>
      </c>
      <c r="G11" s="241"/>
      <c r="H11" s="52" t="s">
        <v>8</v>
      </c>
      <c r="I11" s="45" t="s">
        <v>6</v>
      </c>
      <c r="J11" s="52" t="s">
        <v>7</v>
      </c>
      <c r="K11" s="52" t="s">
        <v>74</v>
      </c>
      <c r="L11" s="235"/>
    </row>
    <row r="12" spans="1:12" s="5" customFormat="1" ht="19" customHeight="1" x14ac:dyDescent="0.2">
      <c r="A12" s="51" t="s">
        <v>790</v>
      </c>
      <c r="B12" s="51"/>
      <c r="C12" s="245" t="s">
        <v>789</v>
      </c>
      <c r="D12" s="246"/>
      <c r="E12" s="246"/>
      <c r="F12" s="246"/>
      <c r="G12" s="246"/>
      <c r="H12" s="246"/>
      <c r="I12" s="246"/>
      <c r="J12" s="246"/>
      <c r="K12" s="247"/>
      <c r="L12" s="46">
        <f t="shared" ref="L12:L17" si="0">K12*G12</f>
        <v>0</v>
      </c>
    </row>
    <row r="13" spans="1:12" ht="19" customHeight="1" x14ac:dyDescent="0.35">
      <c r="A13" s="48" t="s">
        <v>0</v>
      </c>
      <c r="B13" s="49" t="s">
        <v>791</v>
      </c>
      <c r="C13" s="116" t="s">
        <v>792</v>
      </c>
      <c r="D13" s="112" t="s">
        <v>307</v>
      </c>
      <c r="E13" s="68">
        <v>2.25</v>
      </c>
      <c r="F13" s="68">
        <v>2.2999999999999998</v>
      </c>
      <c r="G13" s="52">
        <v>1</v>
      </c>
      <c r="H13" s="45"/>
      <c r="I13" s="45"/>
      <c r="J13" s="45">
        <v>28000</v>
      </c>
      <c r="K13" s="46">
        <f t="shared" ref="K13:K18" si="1">J13-J13*$K$9/100</f>
        <v>28000</v>
      </c>
      <c r="L13" s="46">
        <f t="shared" si="0"/>
        <v>28000</v>
      </c>
    </row>
    <row r="14" spans="1:12" ht="19" customHeight="1" x14ac:dyDescent="0.35">
      <c r="A14" s="48" t="s">
        <v>0</v>
      </c>
      <c r="B14" s="49" t="s">
        <v>791</v>
      </c>
      <c r="C14" s="116" t="s">
        <v>793</v>
      </c>
      <c r="D14" s="112" t="s">
        <v>307</v>
      </c>
      <c r="E14" s="68">
        <v>2.81</v>
      </c>
      <c r="F14" s="68">
        <v>2.86</v>
      </c>
      <c r="G14" s="52">
        <v>1</v>
      </c>
      <c r="H14" s="45"/>
      <c r="I14" s="45"/>
      <c r="J14" s="45">
        <v>31700</v>
      </c>
      <c r="K14" s="46">
        <f t="shared" si="1"/>
        <v>31700</v>
      </c>
      <c r="L14" s="46">
        <f t="shared" si="0"/>
        <v>31700</v>
      </c>
    </row>
    <row r="15" spans="1:12" ht="19" customHeight="1" x14ac:dyDescent="0.35">
      <c r="A15" s="48" t="s">
        <v>0</v>
      </c>
      <c r="B15" s="49" t="s">
        <v>791</v>
      </c>
      <c r="C15" s="116" t="s">
        <v>794</v>
      </c>
      <c r="D15" s="112" t="s">
        <v>307</v>
      </c>
      <c r="E15" s="68">
        <v>3.67</v>
      </c>
      <c r="F15" s="68">
        <v>3.72</v>
      </c>
      <c r="G15" s="52">
        <v>1</v>
      </c>
      <c r="H15" s="45"/>
      <c r="I15" s="45"/>
      <c r="J15" s="45">
        <v>45600</v>
      </c>
      <c r="K15" s="46">
        <f t="shared" si="1"/>
        <v>45600</v>
      </c>
      <c r="L15" s="46">
        <f t="shared" si="0"/>
        <v>45600</v>
      </c>
    </row>
    <row r="16" spans="1:12" ht="19" customHeight="1" x14ac:dyDescent="0.35">
      <c r="A16" s="48" t="s">
        <v>0</v>
      </c>
      <c r="B16" s="49" t="s">
        <v>791</v>
      </c>
      <c r="C16" s="116" t="s">
        <v>795</v>
      </c>
      <c r="D16" s="112" t="s">
        <v>307</v>
      </c>
      <c r="E16" s="68">
        <v>5.41</v>
      </c>
      <c r="F16" s="68">
        <v>5.64</v>
      </c>
      <c r="G16" s="52">
        <v>1</v>
      </c>
      <c r="H16" s="46"/>
      <c r="I16" s="45"/>
      <c r="J16" s="45">
        <v>71500</v>
      </c>
      <c r="K16" s="46">
        <f t="shared" si="1"/>
        <v>71500</v>
      </c>
      <c r="L16" s="46">
        <f t="shared" si="0"/>
        <v>71500</v>
      </c>
    </row>
    <row r="17" spans="1:12" ht="19" customHeight="1" x14ac:dyDescent="0.35">
      <c r="A17" s="48" t="s">
        <v>0</v>
      </c>
      <c r="B17" s="49" t="s">
        <v>791</v>
      </c>
      <c r="C17" s="116" t="s">
        <v>796</v>
      </c>
      <c r="D17" s="112" t="s">
        <v>307</v>
      </c>
      <c r="E17" s="68">
        <v>7.1</v>
      </c>
      <c r="F17" s="68">
        <v>7.38</v>
      </c>
      <c r="G17" s="52">
        <v>1</v>
      </c>
      <c r="H17" s="46"/>
      <c r="I17" s="45"/>
      <c r="J17" s="45">
        <v>88800</v>
      </c>
      <c r="K17" s="46">
        <f t="shared" si="1"/>
        <v>88800</v>
      </c>
      <c r="L17" s="46">
        <f t="shared" si="0"/>
        <v>88800</v>
      </c>
    </row>
    <row r="18" spans="1:12" ht="19" customHeight="1" x14ac:dyDescent="0.35">
      <c r="A18" s="48" t="s">
        <v>0</v>
      </c>
      <c r="B18" s="49" t="s">
        <v>791</v>
      </c>
      <c r="C18" s="116" t="s">
        <v>797</v>
      </c>
      <c r="D18" s="112" t="s">
        <v>307</v>
      </c>
      <c r="E18" s="68">
        <v>10.5</v>
      </c>
      <c r="F18" s="68">
        <v>10.199999999999999</v>
      </c>
      <c r="G18" s="52">
        <v>1</v>
      </c>
      <c r="H18" s="46"/>
      <c r="I18" s="45"/>
      <c r="J18" s="45">
        <v>0</v>
      </c>
      <c r="K18" s="46">
        <f t="shared" si="1"/>
        <v>0</v>
      </c>
      <c r="L18" s="46">
        <f t="shared" ref="L18:L24" si="2">K18*G18</f>
        <v>0</v>
      </c>
    </row>
    <row r="19" spans="1:12" s="5" customFormat="1" ht="19" customHeight="1" x14ac:dyDescent="0.2">
      <c r="A19" s="51" t="s">
        <v>799</v>
      </c>
      <c r="B19" s="51"/>
      <c r="C19" s="245" t="s">
        <v>800</v>
      </c>
      <c r="D19" s="246"/>
      <c r="E19" s="246"/>
      <c r="F19" s="246"/>
      <c r="G19" s="246"/>
      <c r="H19" s="246"/>
      <c r="I19" s="246"/>
      <c r="J19" s="246"/>
      <c r="K19" s="247"/>
      <c r="L19" s="46">
        <f t="shared" si="2"/>
        <v>0</v>
      </c>
    </row>
    <row r="20" spans="1:12" ht="19" customHeight="1" x14ac:dyDescent="0.35">
      <c r="A20" s="48" t="s">
        <v>0</v>
      </c>
      <c r="B20" s="49" t="s">
        <v>791</v>
      </c>
      <c r="C20" s="116" t="s">
        <v>801</v>
      </c>
      <c r="D20" s="112" t="s">
        <v>307</v>
      </c>
      <c r="E20" s="68">
        <v>2.25</v>
      </c>
      <c r="F20" s="68">
        <v>2.35</v>
      </c>
      <c r="G20" s="52">
        <v>1</v>
      </c>
      <c r="H20" s="45"/>
      <c r="I20" s="45"/>
      <c r="J20" s="45">
        <v>0</v>
      </c>
      <c r="K20" s="46">
        <f>J20-J20*$K$9/100</f>
        <v>0</v>
      </c>
      <c r="L20" s="46">
        <f t="shared" si="2"/>
        <v>0</v>
      </c>
    </row>
    <row r="21" spans="1:12" ht="19" customHeight="1" x14ac:dyDescent="0.35">
      <c r="A21" s="48" t="s">
        <v>0</v>
      </c>
      <c r="B21" s="49" t="s">
        <v>791</v>
      </c>
      <c r="C21" s="116" t="s">
        <v>802</v>
      </c>
      <c r="D21" s="112" t="s">
        <v>307</v>
      </c>
      <c r="E21" s="68">
        <v>2.75</v>
      </c>
      <c r="F21" s="68">
        <v>2.86</v>
      </c>
      <c r="G21" s="52">
        <v>1</v>
      </c>
      <c r="H21" s="45"/>
      <c r="I21" s="45"/>
      <c r="J21" s="45">
        <v>47600</v>
      </c>
      <c r="K21" s="46">
        <f>J21-J21*$K$9/100</f>
        <v>47600</v>
      </c>
      <c r="L21" s="46">
        <f t="shared" si="2"/>
        <v>47600</v>
      </c>
    </row>
    <row r="22" spans="1:12" ht="19" customHeight="1" x14ac:dyDescent="0.35">
      <c r="A22" s="48" t="s">
        <v>0</v>
      </c>
      <c r="B22" s="49" t="s">
        <v>791</v>
      </c>
      <c r="C22" s="116" t="s">
        <v>803</v>
      </c>
      <c r="D22" s="112" t="s">
        <v>307</v>
      </c>
      <c r="E22" s="68">
        <v>3.65</v>
      </c>
      <c r="F22" s="68">
        <v>3.71</v>
      </c>
      <c r="G22" s="52">
        <v>1</v>
      </c>
      <c r="H22" s="45"/>
      <c r="I22" s="45"/>
      <c r="J22" s="45">
        <v>49600</v>
      </c>
      <c r="K22" s="46">
        <f>J22-J22*$K$9/100</f>
        <v>49600</v>
      </c>
      <c r="L22" s="46">
        <f t="shared" si="2"/>
        <v>49600</v>
      </c>
    </row>
    <row r="23" spans="1:12" ht="19" customHeight="1" x14ac:dyDescent="0.35">
      <c r="A23" s="48" t="s">
        <v>0</v>
      </c>
      <c r="B23" s="49" t="s">
        <v>791</v>
      </c>
      <c r="C23" s="116" t="s">
        <v>804</v>
      </c>
      <c r="D23" s="112" t="s">
        <v>307</v>
      </c>
      <c r="E23" s="68">
        <v>5.4</v>
      </c>
      <c r="F23" s="68">
        <v>6.38</v>
      </c>
      <c r="G23" s="52">
        <v>1</v>
      </c>
      <c r="H23" s="46"/>
      <c r="I23" s="45"/>
      <c r="J23" s="45">
        <v>77700</v>
      </c>
      <c r="K23" s="46">
        <f>J23-J23*$K$9/100</f>
        <v>77700</v>
      </c>
      <c r="L23" s="46">
        <f t="shared" si="2"/>
        <v>77700</v>
      </c>
    </row>
    <row r="24" spans="1:12" ht="19" customHeight="1" x14ac:dyDescent="0.35">
      <c r="A24" s="48" t="s">
        <v>0</v>
      </c>
      <c r="B24" s="49" t="s">
        <v>791</v>
      </c>
      <c r="C24" s="116" t="s">
        <v>805</v>
      </c>
      <c r="D24" s="112" t="s">
        <v>307</v>
      </c>
      <c r="E24" s="68">
        <v>7.15</v>
      </c>
      <c r="F24" s="68">
        <v>7.2</v>
      </c>
      <c r="G24" s="52">
        <v>1</v>
      </c>
      <c r="H24" s="46"/>
      <c r="I24" s="45"/>
      <c r="J24" s="45">
        <v>0</v>
      </c>
      <c r="K24" s="46">
        <f>J24-J24*$K$9/100</f>
        <v>0</v>
      </c>
      <c r="L24" s="46">
        <f t="shared" si="2"/>
        <v>0</v>
      </c>
    </row>
    <row r="25" spans="1:12" ht="21.75" customHeight="1" x14ac:dyDescent="0.2">
      <c r="A25" s="236" t="s">
        <v>139</v>
      </c>
      <c r="B25" s="236"/>
      <c r="C25" s="236"/>
      <c r="D25" s="236"/>
      <c r="E25" s="236"/>
      <c r="F25" s="236"/>
      <c r="G25" s="236"/>
      <c r="H25" s="236"/>
      <c r="I25" s="236"/>
      <c r="J25" s="236"/>
      <c r="K25" s="236"/>
    </row>
    <row r="26" spans="1:12" x14ac:dyDescent="0.2">
      <c r="I26" s="40"/>
    </row>
    <row r="27" spans="1:12" ht="93" customHeight="1" x14ac:dyDescent="0.3">
      <c r="A27" s="227" t="s">
        <v>1244</v>
      </c>
      <c r="B27" s="227"/>
      <c r="C27" s="227"/>
      <c r="D27" s="227"/>
      <c r="E27" s="227"/>
      <c r="F27" s="227"/>
      <c r="G27" s="227"/>
      <c r="H27" s="227"/>
      <c r="I27" s="227"/>
    </row>
  </sheetData>
  <mergeCells count="13">
    <mergeCell ref="A25:K25"/>
    <mergeCell ref="A27:I27"/>
    <mergeCell ref="C19:K19"/>
    <mergeCell ref="L10:L11"/>
    <mergeCell ref="C12:K12"/>
    <mergeCell ref="A2:K2"/>
    <mergeCell ref="C9:E9"/>
    <mergeCell ref="A10:A11"/>
    <mergeCell ref="B10:B11"/>
    <mergeCell ref="C10:C11"/>
    <mergeCell ref="E10:F10"/>
    <mergeCell ref="G10:G11"/>
    <mergeCell ref="H10:J10"/>
  </mergeCells>
  <hyperlinks>
    <hyperlink ref="C9:E9" location="Исходный!R1C1" display="В Исходный прайс" xr:uid="{70F8EC26-3770-41DD-90A3-A2B4A3ACD35B}"/>
  </hyperlinks>
  <pageMargins left="0.23622047244094491" right="0.23622047244094491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7EFDD-2E03-4AFC-97E1-E3145EBD789F}">
  <sheetPr>
    <pageSetUpPr fitToPage="1"/>
  </sheetPr>
  <dimension ref="A1:L54"/>
  <sheetViews>
    <sheetView showRuler="0" topLeftCell="A2" zoomScale="80" zoomScaleNormal="80" zoomScalePageLayoutView="70" workbookViewId="0">
      <selection activeCell="A54" sqref="A54:I54"/>
    </sheetView>
  </sheetViews>
  <sheetFormatPr defaultColWidth="9.1796875" defaultRowHeight="10" x14ac:dyDescent="0.2"/>
  <cols>
    <col min="1" max="1" width="36.1796875" style="1" customWidth="1"/>
    <col min="2" max="2" width="17.81640625" style="1" customWidth="1"/>
    <col min="3" max="3" width="31.26953125" style="1" customWidth="1"/>
    <col min="4" max="4" width="9.1796875" style="1"/>
    <col min="5" max="6" width="10.54296875" style="1" customWidth="1"/>
    <col min="7" max="7" width="8.54296875" style="1" hidden="1" customWidth="1"/>
    <col min="8" max="8" width="13.54296875" style="1" customWidth="1"/>
    <col min="9" max="9" width="13.54296875" style="3" customWidth="1"/>
    <col min="10" max="11" width="13.54296875" style="1" customWidth="1"/>
    <col min="12" max="12" width="13.54296875" style="1" hidden="1" customWidth="1"/>
    <col min="13" max="16384" width="9.1796875" style="1"/>
  </cols>
  <sheetData>
    <row r="1" spans="1:12" ht="4.5" hidden="1" customHeight="1" x14ac:dyDescent="0.2"/>
    <row r="2" spans="1:12" ht="90" customHeight="1" x14ac:dyDescent="0.2">
      <c r="A2" s="248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2" ht="16.5" customHeight="1" x14ac:dyDescent="0.2">
      <c r="A11" s="241"/>
      <c r="B11" s="241"/>
      <c r="C11" s="241"/>
      <c r="D11" s="77" t="s">
        <v>306</v>
      </c>
      <c r="E11" s="52" t="s">
        <v>9</v>
      </c>
      <c r="F11" s="49" t="s">
        <v>10</v>
      </c>
      <c r="G11" s="241"/>
      <c r="H11" s="52" t="s">
        <v>8</v>
      </c>
      <c r="I11" s="45" t="s">
        <v>6</v>
      </c>
      <c r="J11" s="52" t="s">
        <v>7</v>
      </c>
      <c r="K11" s="52" t="s">
        <v>74</v>
      </c>
      <c r="L11" s="235"/>
    </row>
    <row r="12" spans="1:12" s="5" customFormat="1" ht="19" customHeight="1" x14ac:dyDescent="0.2">
      <c r="A12" s="51" t="s">
        <v>14</v>
      </c>
      <c r="B12" s="51"/>
      <c r="C12" s="245" t="s">
        <v>648</v>
      </c>
      <c r="D12" s="246"/>
      <c r="E12" s="246"/>
      <c r="F12" s="246"/>
      <c r="G12" s="246"/>
      <c r="H12" s="246"/>
      <c r="I12" s="246"/>
      <c r="J12" s="246"/>
      <c r="K12" s="247"/>
      <c r="L12" s="46">
        <f>K12*G12</f>
        <v>0</v>
      </c>
    </row>
    <row r="13" spans="1:12" ht="19" customHeight="1" x14ac:dyDescent="0.35">
      <c r="A13" s="48" t="s">
        <v>0</v>
      </c>
      <c r="B13" s="49" t="s">
        <v>361</v>
      </c>
      <c r="C13" s="116" t="s">
        <v>697</v>
      </c>
      <c r="D13" s="112" t="s">
        <v>307</v>
      </c>
      <c r="E13" s="68">
        <v>7.9</v>
      </c>
      <c r="F13" s="68">
        <v>7.6</v>
      </c>
      <c r="G13" s="52">
        <v>1</v>
      </c>
      <c r="H13" s="45"/>
      <c r="I13" s="45"/>
      <c r="J13" s="45">
        <v>140600</v>
      </c>
      <c r="K13" s="46">
        <f>J13-J13*$K$9/100</f>
        <v>140600</v>
      </c>
      <c r="L13" s="46">
        <f>K13*G13</f>
        <v>140600</v>
      </c>
    </row>
    <row r="14" spans="1:12" s="5" customFormat="1" ht="19" customHeight="1" x14ac:dyDescent="0.2">
      <c r="A14" s="51" t="s">
        <v>14</v>
      </c>
      <c r="B14" s="51"/>
      <c r="C14" s="245" t="s">
        <v>699</v>
      </c>
      <c r="D14" s="246"/>
      <c r="E14" s="246"/>
      <c r="F14" s="246"/>
      <c r="G14" s="246"/>
      <c r="H14" s="246"/>
      <c r="I14" s="246"/>
      <c r="J14" s="246"/>
      <c r="K14" s="247"/>
      <c r="L14" s="46">
        <f>K14*G14</f>
        <v>0</v>
      </c>
    </row>
    <row r="15" spans="1:12" ht="19" customHeight="1" x14ac:dyDescent="0.35">
      <c r="A15" s="48" t="s">
        <v>0</v>
      </c>
      <c r="B15" s="49" t="s">
        <v>361</v>
      </c>
      <c r="C15" s="116" t="s">
        <v>698</v>
      </c>
      <c r="D15" s="112" t="s">
        <v>307</v>
      </c>
      <c r="E15" s="68">
        <v>6.7</v>
      </c>
      <c r="F15" s="68">
        <v>6.8</v>
      </c>
      <c r="G15" s="52">
        <v>1</v>
      </c>
      <c r="H15" s="45"/>
      <c r="I15" s="45"/>
      <c r="J15" s="45">
        <v>128200</v>
      </c>
      <c r="K15" s="46">
        <f>J15-J15*$K$9/100</f>
        <v>128200</v>
      </c>
      <c r="L15" s="46">
        <f>K15*G15</f>
        <v>128200</v>
      </c>
    </row>
    <row r="16" spans="1:12" s="5" customFormat="1" ht="19" customHeight="1" x14ac:dyDescent="0.2">
      <c r="A16" s="51" t="s">
        <v>456</v>
      </c>
      <c r="B16" s="51"/>
      <c r="C16" s="245" t="s">
        <v>816</v>
      </c>
      <c r="D16" s="246"/>
      <c r="E16" s="246"/>
      <c r="F16" s="246"/>
      <c r="G16" s="246"/>
      <c r="H16" s="246"/>
      <c r="I16" s="246"/>
      <c r="J16" s="246"/>
      <c r="K16" s="247"/>
      <c r="L16" s="46">
        <f t="shared" ref="L16:L21" si="0">K16*G16</f>
        <v>0</v>
      </c>
    </row>
    <row r="17" spans="1:12" ht="19" customHeight="1" x14ac:dyDescent="0.35">
      <c r="A17" s="48" t="s">
        <v>0</v>
      </c>
      <c r="B17" s="49" t="s">
        <v>361</v>
      </c>
      <c r="C17" s="116" t="s">
        <v>410</v>
      </c>
      <c r="D17" s="112" t="s">
        <v>307</v>
      </c>
      <c r="E17" s="68">
        <v>2.5299999999999998</v>
      </c>
      <c r="F17" s="68">
        <v>2.48</v>
      </c>
      <c r="G17" s="52">
        <v>1</v>
      </c>
      <c r="H17" s="45"/>
      <c r="I17" s="45"/>
      <c r="J17" s="45">
        <v>33500</v>
      </c>
      <c r="K17" s="46">
        <f>J17-J17*$K$9/100</f>
        <v>33500</v>
      </c>
      <c r="L17" s="46">
        <f t="shared" si="0"/>
        <v>33500</v>
      </c>
    </row>
    <row r="18" spans="1:12" ht="19" customHeight="1" x14ac:dyDescent="0.35">
      <c r="A18" s="48" t="s">
        <v>0</v>
      </c>
      <c r="B18" s="49" t="s">
        <v>361</v>
      </c>
      <c r="C18" s="116" t="s">
        <v>411</v>
      </c>
      <c r="D18" s="112" t="s">
        <v>307</v>
      </c>
      <c r="E18" s="68">
        <v>2.6389999999999998</v>
      </c>
      <c r="F18" s="68">
        <v>2.6389999999999998</v>
      </c>
      <c r="G18" s="52">
        <v>1</v>
      </c>
      <c r="H18" s="45"/>
      <c r="I18" s="45"/>
      <c r="J18" s="45">
        <v>36200</v>
      </c>
      <c r="K18" s="46">
        <f>J18-J18*$K$9/100</f>
        <v>36200</v>
      </c>
      <c r="L18" s="46">
        <f t="shared" si="0"/>
        <v>36200</v>
      </c>
    </row>
    <row r="19" spans="1:12" ht="19" customHeight="1" x14ac:dyDescent="0.35">
      <c r="A19" s="48" t="s">
        <v>0</v>
      </c>
      <c r="B19" s="49" t="s">
        <v>361</v>
      </c>
      <c r="C19" s="116" t="s">
        <v>412</v>
      </c>
      <c r="D19" s="112" t="s">
        <v>307</v>
      </c>
      <c r="E19" s="68">
        <v>3.52</v>
      </c>
      <c r="F19" s="68">
        <v>3.66</v>
      </c>
      <c r="G19" s="52">
        <v>1</v>
      </c>
      <c r="H19" s="45"/>
      <c r="I19" s="45"/>
      <c r="J19" s="45">
        <v>46400</v>
      </c>
      <c r="K19" s="46">
        <f>J19-J19*$K$9/100</f>
        <v>46400</v>
      </c>
      <c r="L19" s="46">
        <f t="shared" si="0"/>
        <v>46400</v>
      </c>
    </row>
    <row r="20" spans="1:12" ht="19" customHeight="1" x14ac:dyDescent="0.35">
      <c r="A20" s="48" t="s">
        <v>0</v>
      </c>
      <c r="B20" s="49" t="s">
        <v>361</v>
      </c>
      <c r="C20" s="116" t="s">
        <v>413</v>
      </c>
      <c r="D20" s="112" t="s">
        <v>307</v>
      </c>
      <c r="E20" s="68">
        <v>5.28</v>
      </c>
      <c r="F20" s="68">
        <v>5.57</v>
      </c>
      <c r="G20" s="52">
        <v>1</v>
      </c>
      <c r="H20" s="46"/>
      <c r="I20" s="45"/>
      <c r="J20" s="45">
        <v>88300</v>
      </c>
      <c r="K20" s="46">
        <f>J20-J20*$K$9/100</f>
        <v>88300</v>
      </c>
      <c r="L20" s="46">
        <f t="shared" si="0"/>
        <v>88300</v>
      </c>
    </row>
    <row r="21" spans="1:12" ht="19" customHeight="1" x14ac:dyDescent="0.35">
      <c r="A21" s="48" t="s">
        <v>0</v>
      </c>
      <c r="B21" s="49" t="s">
        <v>361</v>
      </c>
      <c r="C21" s="116" t="s">
        <v>414</v>
      </c>
      <c r="D21" s="112" t="s">
        <v>307</v>
      </c>
      <c r="E21" s="68">
        <v>7.03</v>
      </c>
      <c r="F21" s="68">
        <v>7.33</v>
      </c>
      <c r="G21" s="52">
        <v>1</v>
      </c>
      <c r="H21" s="46"/>
      <c r="I21" s="45"/>
      <c r="J21" s="45">
        <v>101800</v>
      </c>
      <c r="K21" s="46">
        <f>J21-J21*$K$9/100</f>
        <v>101800</v>
      </c>
      <c r="L21" s="46">
        <f t="shared" si="0"/>
        <v>101800</v>
      </c>
    </row>
    <row r="22" spans="1:12" s="5" customFormat="1" ht="19" customHeight="1" x14ac:dyDescent="0.2">
      <c r="A22" s="51" t="s">
        <v>1125</v>
      </c>
      <c r="B22" s="51"/>
      <c r="C22" s="245" t="s">
        <v>1169</v>
      </c>
      <c r="D22" s="246"/>
      <c r="E22" s="246"/>
      <c r="F22" s="246"/>
      <c r="G22" s="246"/>
      <c r="H22" s="246"/>
      <c r="I22" s="246"/>
      <c r="J22" s="246"/>
      <c r="K22" s="247"/>
      <c r="L22" s="46">
        <f t="shared" ref="L22:L27" si="1">K22*G22</f>
        <v>0</v>
      </c>
    </row>
    <row r="23" spans="1:12" ht="19" customHeight="1" x14ac:dyDescent="0.35">
      <c r="A23" s="48" t="s">
        <v>0</v>
      </c>
      <c r="B23" s="49" t="s">
        <v>361</v>
      </c>
      <c r="C23" s="116" t="s">
        <v>1126</v>
      </c>
      <c r="D23" s="112" t="s">
        <v>307</v>
      </c>
      <c r="E23" s="68">
        <v>2.35</v>
      </c>
      <c r="F23" s="68">
        <v>2.35</v>
      </c>
      <c r="G23" s="52">
        <v>1</v>
      </c>
      <c r="H23" s="45"/>
      <c r="I23" s="45"/>
      <c r="J23" s="45">
        <v>35800</v>
      </c>
      <c r="K23" s="46">
        <f>J23-J23*$K$9/100</f>
        <v>35800</v>
      </c>
      <c r="L23" s="46">
        <f t="shared" si="1"/>
        <v>35800</v>
      </c>
    </row>
    <row r="24" spans="1:12" ht="19" customHeight="1" x14ac:dyDescent="0.35">
      <c r="A24" s="48" t="s">
        <v>0</v>
      </c>
      <c r="B24" s="49" t="s">
        <v>361</v>
      </c>
      <c r="C24" s="116" t="s">
        <v>1127</v>
      </c>
      <c r="D24" s="112" t="s">
        <v>307</v>
      </c>
      <c r="E24" s="68">
        <v>2.6389999999999998</v>
      </c>
      <c r="F24" s="68">
        <v>2.79</v>
      </c>
      <c r="G24" s="52">
        <v>1</v>
      </c>
      <c r="H24" s="45"/>
      <c r="I24" s="45"/>
      <c r="J24" s="45">
        <v>38400</v>
      </c>
      <c r="K24" s="46">
        <f>J24-J24*$K$9/100</f>
        <v>38400</v>
      </c>
      <c r="L24" s="46">
        <f t="shared" si="1"/>
        <v>38400</v>
      </c>
    </row>
    <row r="25" spans="1:12" ht="19" customHeight="1" x14ac:dyDescent="0.35">
      <c r="A25" s="48" t="s">
        <v>0</v>
      </c>
      <c r="B25" s="49" t="s">
        <v>361</v>
      </c>
      <c r="C25" s="116" t="s">
        <v>1128</v>
      </c>
      <c r="D25" s="112" t="s">
        <v>307</v>
      </c>
      <c r="E25" s="68">
        <v>3.52</v>
      </c>
      <c r="F25" s="68">
        <v>3.72</v>
      </c>
      <c r="G25" s="52">
        <v>1</v>
      </c>
      <c r="H25" s="45"/>
      <c r="I25" s="45"/>
      <c r="J25" s="45">
        <v>52400</v>
      </c>
      <c r="K25" s="46">
        <f>J25-J25*$K$9/100</f>
        <v>52400</v>
      </c>
      <c r="L25" s="46">
        <f t="shared" si="1"/>
        <v>52400</v>
      </c>
    </row>
    <row r="26" spans="1:12" ht="19" customHeight="1" x14ac:dyDescent="0.35">
      <c r="A26" s="48" t="s">
        <v>0</v>
      </c>
      <c r="B26" s="49" t="s">
        <v>361</v>
      </c>
      <c r="C26" s="116" t="s">
        <v>1129</v>
      </c>
      <c r="D26" s="112" t="s">
        <v>307</v>
      </c>
      <c r="E26" s="68">
        <v>5.28</v>
      </c>
      <c r="F26" s="68">
        <v>5.57</v>
      </c>
      <c r="G26" s="52">
        <v>1</v>
      </c>
      <c r="H26" s="46"/>
      <c r="I26" s="45"/>
      <c r="J26" s="45">
        <v>85800</v>
      </c>
      <c r="K26" s="46">
        <f>J26-J26*$K$9/100</f>
        <v>85800</v>
      </c>
      <c r="L26" s="46">
        <f t="shared" si="1"/>
        <v>85800</v>
      </c>
    </row>
    <row r="27" spans="1:12" ht="19" customHeight="1" x14ac:dyDescent="0.35">
      <c r="A27" s="48" t="s">
        <v>0</v>
      </c>
      <c r="B27" s="49" t="s">
        <v>361</v>
      </c>
      <c r="C27" s="116" t="s">
        <v>1130</v>
      </c>
      <c r="D27" s="112" t="s">
        <v>307</v>
      </c>
      <c r="E27" s="68">
        <v>7.03</v>
      </c>
      <c r="F27" s="68">
        <v>7.33</v>
      </c>
      <c r="G27" s="52">
        <v>1</v>
      </c>
      <c r="H27" s="46"/>
      <c r="I27" s="45"/>
      <c r="J27" s="45">
        <v>107400</v>
      </c>
      <c r="K27" s="46">
        <f>J27-J27*$K$9/100</f>
        <v>107400</v>
      </c>
      <c r="L27" s="46">
        <f t="shared" si="1"/>
        <v>107400</v>
      </c>
    </row>
    <row r="28" spans="1:12" s="5" customFormat="1" ht="19" customHeight="1" x14ac:dyDescent="0.2">
      <c r="A28" s="51" t="s">
        <v>647</v>
      </c>
      <c r="B28" s="51"/>
      <c r="C28" s="245" t="s">
        <v>700</v>
      </c>
      <c r="D28" s="246"/>
      <c r="E28" s="246"/>
      <c r="F28" s="246"/>
      <c r="G28" s="246"/>
      <c r="H28" s="246"/>
      <c r="I28" s="246"/>
      <c r="J28" s="246"/>
      <c r="K28" s="247"/>
      <c r="L28" s="46">
        <f t="shared" ref="L28:L34" si="2">K28*G28</f>
        <v>0</v>
      </c>
    </row>
    <row r="29" spans="1:12" ht="19" customHeight="1" x14ac:dyDescent="0.35">
      <c r="A29" s="48" t="s">
        <v>0</v>
      </c>
      <c r="B29" s="49" t="s">
        <v>361</v>
      </c>
      <c r="C29" s="116" t="s">
        <v>649</v>
      </c>
      <c r="D29" s="117" t="s">
        <v>307</v>
      </c>
      <c r="E29" s="47">
        <v>2.1</v>
      </c>
      <c r="F29" s="47">
        <v>2.2000000000000002</v>
      </c>
      <c r="G29" s="52">
        <v>1</v>
      </c>
      <c r="H29" s="45"/>
      <c r="I29" s="45"/>
      <c r="J29" s="45">
        <v>31600</v>
      </c>
      <c r="K29" s="46">
        <f t="shared" ref="K29:K34" si="3">J29-J29*$K$9/100</f>
        <v>31600</v>
      </c>
      <c r="L29" s="46">
        <f t="shared" si="2"/>
        <v>31600</v>
      </c>
    </row>
    <row r="30" spans="1:12" ht="19" customHeight="1" x14ac:dyDescent="0.35">
      <c r="A30" s="48" t="s">
        <v>0</v>
      </c>
      <c r="B30" s="49" t="s">
        <v>361</v>
      </c>
      <c r="C30" s="116" t="s">
        <v>650</v>
      </c>
      <c r="D30" s="117" t="s">
        <v>307</v>
      </c>
      <c r="E30" s="47">
        <v>2.83</v>
      </c>
      <c r="F30" s="47">
        <v>2.85</v>
      </c>
      <c r="G30" s="52">
        <v>1</v>
      </c>
      <c r="H30" s="45"/>
      <c r="I30" s="45"/>
      <c r="J30" s="45">
        <v>34300</v>
      </c>
      <c r="K30" s="46">
        <f t="shared" si="3"/>
        <v>34300</v>
      </c>
      <c r="L30" s="46">
        <f t="shared" si="2"/>
        <v>34300</v>
      </c>
    </row>
    <row r="31" spans="1:12" ht="19" customHeight="1" x14ac:dyDescent="0.35">
      <c r="A31" s="48" t="s">
        <v>0</v>
      </c>
      <c r="B31" s="49" t="s">
        <v>361</v>
      </c>
      <c r="C31" s="116" t="s">
        <v>651</v>
      </c>
      <c r="D31" s="117" t="s">
        <v>307</v>
      </c>
      <c r="E31" s="47">
        <v>3.55</v>
      </c>
      <c r="F31" s="47">
        <v>3.65</v>
      </c>
      <c r="G31" s="52">
        <v>1</v>
      </c>
      <c r="H31" s="45"/>
      <c r="I31" s="45"/>
      <c r="J31" s="45">
        <v>44000</v>
      </c>
      <c r="K31" s="46">
        <f t="shared" si="3"/>
        <v>44000</v>
      </c>
      <c r="L31" s="46">
        <f t="shared" si="2"/>
        <v>44000</v>
      </c>
    </row>
    <row r="32" spans="1:12" ht="19" customHeight="1" x14ac:dyDescent="0.35">
      <c r="A32" s="48" t="s">
        <v>0</v>
      </c>
      <c r="B32" s="49" t="s">
        <v>361</v>
      </c>
      <c r="C32" s="116" t="s">
        <v>652</v>
      </c>
      <c r="D32" s="117" t="s">
        <v>307</v>
      </c>
      <c r="E32" s="47">
        <v>5.3</v>
      </c>
      <c r="F32" s="47">
        <v>5.4</v>
      </c>
      <c r="G32" s="52">
        <v>1</v>
      </c>
      <c r="H32" s="46"/>
      <c r="I32" s="45"/>
      <c r="J32" s="45">
        <v>76800</v>
      </c>
      <c r="K32" s="46">
        <f t="shared" si="3"/>
        <v>76800</v>
      </c>
      <c r="L32" s="46">
        <f t="shared" si="2"/>
        <v>76800</v>
      </c>
    </row>
    <row r="33" spans="1:12" ht="19" customHeight="1" x14ac:dyDescent="0.35">
      <c r="A33" s="48" t="s">
        <v>0</v>
      </c>
      <c r="B33" s="49" t="s">
        <v>361</v>
      </c>
      <c r="C33" s="116" t="s">
        <v>653</v>
      </c>
      <c r="D33" s="117" t="s">
        <v>307</v>
      </c>
      <c r="E33" s="47">
        <v>7.05</v>
      </c>
      <c r="F33" s="47">
        <v>7.2</v>
      </c>
      <c r="G33" s="52">
        <v>1</v>
      </c>
      <c r="H33" s="46"/>
      <c r="I33" s="45"/>
      <c r="J33" s="45">
        <v>95500</v>
      </c>
      <c r="K33" s="46">
        <f>J33-J33*$K$9/100</f>
        <v>95500</v>
      </c>
      <c r="L33" s="46">
        <f>K33*G33</f>
        <v>95500</v>
      </c>
    </row>
    <row r="34" spans="1:12" ht="19" customHeight="1" x14ac:dyDescent="0.35">
      <c r="A34" s="48" t="s">
        <v>0</v>
      </c>
      <c r="B34" s="49" t="s">
        <v>361</v>
      </c>
      <c r="C34" s="116" t="s">
        <v>654</v>
      </c>
      <c r="D34" s="117" t="s">
        <v>307</v>
      </c>
      <c r="E34" s="47">
        <v>10</v>
      </c>
      <c r="F34" s="47">
        <v>10.1</v>
      </c>
      <c r="G34" s="52">
        <v>1</v>
      </c>
      <c r="H34" s="46"/>
      <c r="I34" s="45"/>
      <c r="J34" s="45">
        <v>133000</v>
      </c>
      <c r="K34" s="46">
        <f t="shared" si="3"/>
        <v>133000</v>
      </c>
      <c r="L34" s="46">
        <f t="shared" si="2"/>
        <v>133000</v>
      </c>
    </row>
    <row r="35" spans="1:12" s="5" customFormat="1" ht="19" customHeight="1" x14ac:dyDescent="0.2">
      <c r="A35" s="51" t="s">
        <v>514</v>
      </c>
      <c r="B35" s="51"/>
      <c r="C35" s="245" t="s">
        <v>815</v>
      </c>
      <c r="D35" s="246"/>
      <c r="E35" s="246"/>
      <c r="F35" s="246"/>
      <c r="G35" s="246"/>
      <c r="H35" s="246"/>
      <c r="I35" s="246"/>
      <c r="J35" s="246"/>
      <c r="K35" s="247"/>
      <c r="L35" s="46">
        <f>K35*G35</f>
        <v>0</v>
      </c>
    </row>
    <row r="36" spans="1:12" ht="19" customHeight="1" x14ac:dyDescent="0.35">
      <c r="A36" s="48" t="s">
        <v>0</v>
      </c>
      <c r="B36" s="49" t="s">
        <v>361</v>
      </c>
      <c r="C36" s="116" t="s">
        <v>515</v>
      </c>
      <c r="D36" s="112" t="s">
        <v>307</v>
      </c>
      <c r="E36" s="68">
        <v>2.64</v>
      </c>
      <c r="F36" s="68">
        <v>2.93</v>
      </c>
      <c r="G36" s="52">
        <v>1</v>
      </c>
      <c r="H36" s="45"/>
      <c r="I36" s="45"/>
      <c r="J36" s="45">
        <v>47600</v>
      </c>
      <c r="K36" s="46">
        <f>J36-J36*$K$9/100</f>
        <v>47600</v>
      </c>
      <c r="L36" s="46">
        <f>K36*G36</f>
        <v>47600</v>
      </c>
    </row>
    <row r="37" spans="1:12" ht="19" customHeight="1" x14ac:dyDescent="0.35">
      <c r="A37" s="48" t="s">
        <v>0</v>
      </c>
      <c r="B37" s="49" t="s">
        <v>361</v>
      </c>
      <c r="C37" s="116" t="s">
        <v>516</v>
      </c>
      <c r="D37" s="112" t="s">
        <v>307</v>
      </c>
      <c r="E37" s="68">
        <v>3.51</v>
      </c>
      <c r="F37" s="68">
        <v>3.81</v>
      </c>
      <c r="G37" s="52">
        <v>1</v>
      </c>
      <c r="H37" s="45"/>
      <c r="I37" s="45"/>
      <c r="J37" s="45">
        <v>55700</v>
      </c>
      <c r="K37" s="46">
        <f>J37-J37*$K$9/100</f>
        <v>55700</v>
      </c>
      <c r="L37" s="46">
        <f>K37*G37</f>
        <v>55700</v>
      </c>
    </row>
    <row r="38" spans="1:12" ht="19" customHeight="1" x14ac:dyDescent="0.35">
      <c r="A38" s="48" t="s">
        <v>0</v>
      </c>
      <c r="B38" s="49" t="s">
        <v>361</v>
      </c>
      <c r="C38" s="116" t="s">
        <v>517</v>
      </c>
      <c r="D38" s="112" t="s">
        <v>307</v>
      </c>
      <c r="E38" s="68">
        <v>5.27</v>
      </c>
      <c r="F38" s="68">
        <v>5.57</v>
      </c>
      <c r="G38" s="52">
        <v>1</v>
      </c>
      <c r="H38" s="45"/>
      <c r="I38" s="45"/>
      <c r="J38" s="45">
        <v>93600</v>
      </c>
      <c r="K38" s="46">
        <f>J38-J38*$K$9/100</f>
        <v>93600</v>
      </c>
      <c r="L38" s="46">
        <f>K38*G38</f>
        <v>93600</v>
      </c>
    </row>
    <row r="39" spans="1:12" ht="19" customHeight="1" x14ac:dyDescent="0.35">
      <c r="A39" s="48" t="s">
        <v>0</v>
      </c>
      <c r="B39" s="49" t="s">
        <v>361</v>
      </c>
      <c r="C39" s="116" t="s">
        <v>518</v>
      </c>
      <c r="D39" s="112" t="s">
        <v>307</v>
      </c>
      <c r="E39" s="68">
        <v>7.03</v>
      </c>
      <c r="F39" s="68">
        <v>7.33</v>
      </c>
      <c r="G39" s="52">
        <v>1</v>
      </c>
      <c r="H39" s="46"/>
      <c r="I39" s="45"/>
      <c r="J39" s="45">
        <v>113500</v>
      </c>
      <c r="K39" s="46">
        <f>J39-J39*$K$9/100</f>
        <v>113500</v>
      </c>
      <c r="L39" s="46">
        <f>K39*G39</f>
        <v>113500</v>
      </c>
    </row>
    <row r="40" spans="1:12" s="5" customFormat="1" ht="19" customHeight="1" x14ac:dyDescent="0.2">
      <c r="A40" s="51" t="s">
        <v>1131</v>
      </c>
      <c r="B40" s="51"/>
      <c r="C40" s="245" t="s">
        <v>815</v>
      </c>
      <c r="D40" s="246"/>
      <c r="E40" s="246"/>
      <c r="F40" s="246"/>
      <c r="G40" s="246"/>
      <c r="H40" s="246"/>
      <c r="I40" s="246"/>
      <c r="J40" s="246"/>
      <c r="K40" s="247"/>
      <c r="L40" s="46">
        <f t="shared" ref="L40:L45" si="4">K40*G40</f>
        <v>0</v>
      </c>
    </row>
    <row r="41" spans="1:12" ht="19" customHeight="1" x14ac:dyDescent="0.35">
      <c r="A41" s="48" t="s">
        <v>0</v>
      </c>
      <c r="B41" s="49" t="s">
        <v>361</v>
      </c>
      <c r="C41" s="116" t="s">
        <v>1132</v>
      </c>
      <c r="D41" s="112" t="s">
        <v>307</v>
      </c>
      <c r="E41" s="68">
        <v>2.1</v>
      </c>
      <c r="F41" s="68">
        <v>2.4</v>
      </c>
      <c r="G41" s="52">
        <v>1</v>
      </c>
      <c r="H41" s="45"/>
      <c r="I41" s="45"/>
      <c r="J41" s="45">
        <v>44000</v>
      </c>
      <c r="K41" s="46">
        <f>J41-J41*$K$9/100</f>
        <v>44000</v>
      </c>
      <c r="L41" s="46">
        <f>K41*G41</f>
        <v>44000</v>
      </c>
    </row>
    <row r="42" spans="1:12" ht="19" customHeight="1" x14ac:dyDescent="0.35">
      <c r="A42" s="48" t="s">
        <v>0</v>
      </c>
      <c r="B42" s="49" t="s">
        <v>361</v>
      </c>
      <c r="C42" s="116" t="s">
        <v>1133</v>
      </c>
      <c r="D42" s="112" t="s">
        <v>307</v>
      </c>
      <c r="E42" s="68">
        <v>2.7</v>
      </c>
      <c r="F42" s="68">
        <v>3</v>
      </c>
      <c r="G42" s="52">
        <v>1</v>
      </c>
      <c r="H42" s="45"/>
      <c r="I42" s="45"/>
      <c r="J42" s="45">
        <v>48500</v>
      </c>
      <c r="K42" s="46">
        <f>J42-J42*$K$9/100</f>
        <v>48500</v>
      </c>
      <c r="L42" s="46">
        <f t="shared" si="4"/>
        <v>48500</v>
      </c>
    </row>
    <row r="43" spans="1:12" ht="19" customHeight="1" x14ac:dyDescent="0.35">
      <c r="A43" s="48" t="s">
        <v>0</v>
      </c>
      <c r="B43" s="49" t="s">
        <v>361</v>
      </c>
      <c r="C43" s="116" t="s">
        <v>1134</v>
      </c>
      <c r="D43" s="112" t="s">
        <v>307</v>
      </c>
      <c r="E43" s="68">
        <v>3.6</v>
      </c>
      <c r="F43" s="68">
        <v>3.9</v>
      </c>
      <c r="G43" s="52">
        <v>1</v>
      </c>
      <c r="H43" s="45"/>
      <c r="I43" s="45"/>
      <c r="J43" s="45">
        <v>58700</v>
      </c>
      <c r="K43" s="46">
        <f>J43-J43*$K$9/100</f>
        <v>58700</v>
      </c>
      <c r="L43" s="46">
        <f t="shared" si="4"/>
        <v>58700</v>
      </c>
    </row>
    <row r="44" spans="1:12" ht="19" customHeight="1" x14ac:dyDescent="0.35">
      <c r="A44" s="48" t="s">
        <v>0</v>
      </c>
      <c r="B44" s="49" t="s">
        <v>361</v>
      </c>
      <c r="C44" s="116" t="s">
        <v>1135</v>
      </c>
      <c r="D44" s="112" t="s">
        <v>307</v>
      </c>
      <c r="E44" s="68">
        <v>5.3</v>
      </c>
      <c r="F44" s="68">
        <v>5.6</v>
      </c>
      <c r="G44" s="52">
        <v>1</v>
      </c>
      <c r="H44" s="45"/>
      <c r="I44" s="45"/>
      <c r="J44" s="45">
        <v>105700</v>
      </c>
      <c r="K44" s="46">
        <f>J44-J44*$K$9/100</f>
        <v>105700</v>
      </c>
      <c r="L44" s="46">
        <f t="shared" si="4"/>
        <v>105700</v>
      </c>
    </row>
    <row r="45" spans="1:12" ht="19" customHeight="1" x14ac:dyDescent="0.35">
      <c r="A45" s="48" t="s">
        <v>0</v>
      </c>
      <c r="B45" s="49" t="s">
        <v>361</v>
      </c>
      <c r="C45" s="116" t="s">
        <v>1136</v>
      </c>
      <c r="D45" s="112" t="s">
        <v>307</v>
      </c>
      <c r="E45" s="68">
        <v>7.1</v>
      </c>
      <c r="F45" s="68">
        <v>7.4</v>
      </c>
      <c r="G45" s="52">
        <v>1</v>
      </c>
      <c r="H45" s="46"/>
      <c r="I45" s="45"/>
      <c r="J45" s="45">
        <v>131500</v>
      </c>
      <c r="K45" s="46">
        <f>J45-J45*$K$9/100</f>
        <v>131500</v>
      </c>
      <c r="L45" s="46">
        <f t="shared" si="4"/>
        <v>131500</v>
      </c>
    </row>
    <row r="46" spans="1:12" s="5" customFormat="1" ht="19" customHeight="1" x14ac:dyDescent="0.2">
      <c r="A46" s="51" t="s">
        <v>655</v>
      </c>
      <c r="B46" s="51"/>
      <c r="C46" s="245" t="s">
        <v>817</v>
      </c>
      <c r="D46" s="246"/>
      <c r="E46" s="246"/>
      <c r="F46" s="246"/>
      <c r="G46" s="246"/>
      <c r="H46" s="246"/>
      <c r="I46" s="246"/>
      <c r="J46" s="246"/>
      <c r="K46" s="247"/>
      <c r="L46" s="46">
        <f t="shared" ref="L46:L51" si="5">K46*G46</f>
        <v>0</v>
      </c>
    </row>
    <row r="47" spans="1:12" ht="19" customHeight="1" x14ac:dyDescent="0.35">
      <c r="A47" s="48" t="s">
        <v>0</v>
      </c>
      <c r="B47" s="49" t="s">
        <v>361</v>
      </c>
      <c r="C47" s="116" t="s">
        <v>656</v>
      </c>
      <c r="D47" s="112" t="s">
        <v>307</v>
      </c>
      <c r="E47" s="68">
        <v>2.35</v>
      </c>
      <c r="F47" s="68">
        <v>2.4</v>
      </c>
      <c r="G47" s="52">
        <v>1</v>
      </c>
      <c r="H47" s="45"/>
      <c r="I47" s="45"/>
      <c r="J47" s="45">
        <v>42200</v>
      </c>
      <c r="K47" s="46">
        <f>J47-J47*$K$9/100</f>
        <v>42200</v>
      </c>
      <c r="L47" s="46">
        <f t="shared" si="5"/>
        <v>42200</v>
      </c>
    </row>
    <row r="48" spans="1:12" ht="19" customHeight="1" x14ac:dyDescent="0.35">
      <c r="A48" s="48" t="s">
        <v>0</v>
      </c>
      <c r="B48" s="49" t="s">
        <v>361</v>
      </c>
      <c r="C48" s="116" t="s">
        <v>657</v>
      </c>
      <c r="D48" s="112" t="s">
        <v>307</v>
      </c>
      <c r="E48" s="68">
        <v>2.7</v>
      </c>
      <c r="F48" s="68">
        <v>2.8</v>
      </c>
      <c r="G48" s="52">
        <v>1</v>
      </c>
      <c r="H48" s="45"/>
      <c r="I48" s="45"/>
      <c r="J48" s="45">
        <v>46100</v>
      </c>
      <c r="K48" s="46">
        <f>J48-J48*$K$9/100</f>
        <v>46100</v>
      </c>
      <c r="L48" s="46">
        <f t="shared" si="5"/>
        <v>46100</v>
      </c>
    </row>
    <row r="49" spans="1:12" ht="19" customHeight="1" x14ac:dyDescent="0.35">
      <c r="A49" s="48" t="s">
        <v>0</v>
      </c>
      <c r="B49" s="49" t="s">
        <v>361</v>
      </c>
      <c r="C49" s="116" t="s">
        <v>658</v>
      </c>
      <c r="D49" s="112" t="s">
        <v>307</v>
      </c>
      <c r="E49" s="68">
        <v>3.55</v>
      </c>
      <c r="F49" s="68">
        <v>3.8</v>
      </c>
      <c r="G49" s="52">
        <v>1</v>
      </c>
      <c r="H49" s="45"/>
      <c r="I49" s="45"/>
      <c r="J49" s="45">
        <v>54100</v>
      </c>
      <c r="K49" s="46">
        <f>J49-J49*$K$9/100</f>
        <v>54100</v>
      </c>
      <c r="L49" s="46">
        <f t="shared" si="5"/>
        <v>54100</v>
      </c>
    </row>
    <row r="50" spans="1:12" ht="19" customHeight="1" x14ac:dyDescent="0.35">
      <c r="A50" s="48" t="s">
        <v>0</v>
      </c>
      <c r="B50" s="49" t="s">
        <v>361</v>
      </c>
      <c r="C50" s="116" t="s">
        <v>659</v>
      </c>
      <c r="D50" s="112" t="s">
        <v>307</v>
      </c>
      <c r="E50" s="68">
        <v>5.3</v>
      </c>
      <c r="F50" s="68">
        <v>5.3</v>
      </c>
      <c r="G50" s="52">
        <v>1</v>
      </c>
      <c r="H50" s="46"/>
      <c r="I50" s="45"/>
      <c r="J50" s="45">
        <v>95500</v>
      </c>
      <c r="K50" s="46">
        <f>J50-J50*$K$9/100</f>
        <v>95500</v>
      </c>
      <c r="L50" s="46">
        <f>K50*G50</f>
        <v>95500</v>
      </c>
    </row>
    <row r="51" spans="1:12" ht="19" customHeight="1" x14ac:dyDescent="0.35">
      <c r="A51" s="48" t="s">
        <v>0</v>
      </c>
      <c r="B51" s="49" t="s">
        <v>361</v>
      </c>
      <c r="C51" s="116" t="s">
        <v>660</v>
      </c>
      <c r="D51" s="112" t="s">
        <v>307</v>
      </c>
      <c r="E51" s="68">
        <v>7.03</v>
      </c>
      <c r="F51" s="68">
        <v>7.33</v>
      </c>
      <c r="G51" s="52">
        <v>1</v>
      </c>
      <c r="H51" s="46"/>
      <c r="I51" s="45"/>
      <c r="J51" s="45">
        <v>111800</v>
      </c>
      <c r="K51" s="46">
        <f>J51-J51*$K$9/100</f>
        <v>111800</v>
      </c>
      <c r="L51" s="46">
        <f t="shared" si="5"/>
        <v>111800</v>
      </c>
    </row>
    <row r="52" spans="1:12" ht="21.75" customHeight="1" x14ac:dyDescent="0.2">
      <c r="A52" s="236" t="s">
        <v>139</v>
      </c>
      <c r="B52" s="236"/>
      <c r="C52" s="236"/>
      <c r="D52" s="236"/>
      <c r="E52" s="236"/>
      <c r="F52" s="236"/>
      <c r="G52" s="236"/>
      <c r="H52" s="236"/>
      <c r="I52" s="236"/>
      <c r="J52" s="236"/>
      <c r="K52" s="236"/>
    </row>
    <row r="53" spans="1:12" x14ac:dyDescent="0.2">
      <c r="I53" s="40"/>
    </row>
    <row r="54" spans="1:12" ht="93" customHeight="1" x14ac:dyDescent="0.3">
      <c r="A54" s="227" t="s">
        <v>1244</v>
      </c>
      <c r="B54" s="227"/>
      <c r="C54" s="227"/>
      <c r="D54" s="227"/>
      <c r="E54" s="227"/>
      <c r="F54" s="227"/>
      <c r="G54" s="227"/>
      <c r="H54" s="227"/>
      <c r="I54" s="227"/>
    </row>
  </sheetData>
  <mergeCells count="19">
    <mergeCell ref="A2:K2"/>
    <mergeCell ref="C9:E9"/>
    <mergeCell ref="A10:A11"/>
    <mergeCell ref="B10:B11"/>
    <mergeCell ref="C10:C11"/>
    <mergeCell ref="E10:F10"/>
    <mergeCell ref="G10:G11"/>
    <mergeCell ref="H10:J10"/>
    <mergeCell ref="C12:K12"/>
    <mergeCell ref="C14:K14"/>
    <mergeCell ref="A52:K52"/>
    <mergeCell ref="A54:I54"/>
    <mergeCell ref="L10:L11"/>
    <mergeCell ref="C28:K28"/>
    <mergeCell ref="C16:K16"/>
    <mergeCell ref="C35:K35"/>
    <mergeCell ref="C46:K46"/>
    <mergeCell ref="C22:K22"/>
    <mergeCell ref="C40:K40"/>
  </mergeCells>
  <phoneticPr fontId="46" type="noConversion"/>
  <hyperlinks>
    <hyperlink ref="C9:E9" location="Исходный!R1C1" display="В Исходный прайс" xr:uid="{B0A41374-083A-4E12-B6E4-24D6EADE058A}"/>
  </hyperlinks>
  <pageMargins left="0.23622047244094491" right="0.23622047244094491" top="0.74803149606299213" bottom="0.74803149606299213" header="0.31496062992125984" footer="0.31496062992125984"/>
  <pageSetup paperSize="9" scale="56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06783-E67E-44F8-8CF5-3B0A08A05BC5}">
  <sheetPr>
    <pageSetUpPr fitToPage="1"/>
  </sheetPr>
  <dimension ref="A1:L47"/>
  <sheetViews>
    <sheetView showRuler="0" topLeftCell="A2" zoomScale="80" zoomScaleNormal="80" zoomScalePageLayoutView="70" workbookViewId="0">
      <selection activeCell="A47" sqref="A47:I47"/>
    </sheetView>
  </sheetViews>
  <sheetFormatPr defaultColWidth="9.1796875" defaultRowHeight="10" x14ac:dyDescent="0.2"/>
  <cols>
    <col min="1" max="1" width="30.7265625" style="1" customWidth="1"/>
    <col min="2" max="2" width="17.81640625" style="1" customWidth="1"/>
    <col min="3" max="3" width="38.54296875" style="1" customWidth="1"/>
    <col min="4" max="4" width="9.1796875" style="1"/>
    <col min="5" max="6" width="10.54296875" style="1" customWidth="1"/>
    <col min="7" max="7" width="8.54296875" style="1" hidden="1" customWidth="1"/>
    <col min="8" max="8" width="13.54296875" style="1" customWidth="1"/>
    <col min="9" max="9" width="13.54296875" style="3" customWidth="1"/>
    <col min="10" max="11" width="13.54296875" style="1" customWidth="1"/>
    <col min="12" max="12" width="13.54296875" style="1" hidden="1" customWidth="1"/>
    <col min="13" max="13" width="14.1796875" style="1" customWidth="1"/>
    <col min="14" max="16384" width="9.1796875" style="1"/>
  </cols>
  <sheetData>
    <row r="1" spans="1:12" ht="4.5" hidden="1" customHeight="1" x14ac:dyDescent="0.2"/>
    <row r="2" spans="1:12" ht="90" customHeight="1" x14ac:dyDescent="0.2">
      <c r="A2" s="248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2" ht="16.5" customHeight="1" x14ac:dyDescent="0.2">
      <c r="A11" s="241"/>
      <c r="B11" s="241"/>
      <c r="C11" s="241"/>
      <c r="D11" s="77" t="s">
        <v>306</v>
      </c>
      <c r="E11" s="52" t="s">
        <v>9</v>
      </c>
      <c r="F11" s="49" t="s">
        <v>10</v>
      </c>
      <c r="G11" s="241"/>
      <c r="H11" s="52" t="s">
        <v>8</v>
      </c>
      <c r="I11" s="45" t="s">
        <v>6</v>
      </c>
      <c r="J11" s="52" t="s">
        <v>7</v>
      </c>
      <c r="K11" s="52" t="s">
        <v>74</v>
      </c>
      <c r="L11" s="235"/>
    </row>
    <row r="12" spans="1:12" s="5" customFormat="1" ht="19" customHeight="1" x14ac:dyDescent="0.2">
      <c r="A12" s="51" t="s">
        <v>1187</v>
      </c>
      <c r="B12" s="51"/>
      <c r="C12" s="245" t="s">
        <v>1137</v>
      </c>
      <c r="D12" s="246"/>
      <c r="E12" s="246"/>
      <c r="F12" s="246"/>
      <c r="G12" s="246"/>
      <c r="H12" s="246"/>
      <c r="I12" s="246"/>
      <c r="J12" s="246"/>
      <c r="K12" s="247"/>
      <c r="L12" s="46">
        <f t="shared" ref="L12:L18" si="0">K12*G12</f>
        <v>0</v>
      </c>
    </row>
    <row r="13" spans="1:12" ht="19" customHeight="1" x14ac:dyDescent="0.35">
      <c r="A13" s="48" t="s">
        <v>13</v>
      </c>
      <c r="B13" s="49" t="s">
        <v>361</v>
      </c>
      <c r="C13" s="116" t="s">
        <v>1138</v>
      </c>
      <c r="D13" s="112" t="s">
        <v>307</v>
      </c>
      <c r="E13" s="68">
        <v>3.52</v>
      </c>
      <c r="F13" s="68">
        <v>3.96</v>
      </c>
      <c r="G13" s="52">
        <v>1</v>
      </c>
      <c r="H13" s="45"/>
      <c r="I13" s="45"/>
      <c r="J13" s="45">
        <v>84300</v>
      </c>
      <c r="K13" s="46">
        <f t="shared" ref="K13:K18" si="1">J13-J13*$K$9/100</f>
        <v>84300</v>
      </c>
      <c r="L13" s="46">
        <f>K13*G13</f>
        <v>84300</v>
      </c>
    </row>
    <row r="14" spans="1:12" ht="19" customHeight="1" x14ac:dyDescent="0.35">
      <c r="A14" s="48" t="s">
        <v>13</v>
      </c>
      <c r="B14" s="49" t="s">
        <v>361</v>
      </c>
      <c r="C14" s="116" t="s">
        <v>1139</v>
      </c>
      <c r="D14" s="112" t="s">
        <v>307</v>
      </c>
      <c r="E14" s="68">
        <v>5.28</v>
      </c>
      <c r="F14" s="68">
        <v>5.57</v>
      </c>
      <c r="G14" s="52">
        <v>1</v>
      </c>
      <c r="H14" s="45"/>
      <c r="I14" s="45"/>
      <c r="J14" s="45">
        <v>88400</v>
      </c>
      <c r="K14" s="46">
        <f t="shared" si="1"/>
        <v>88400</v>
      </c>
      <c r="L14" s="46">
        <f t="shared" si="0"/>
        <v>88400</v>
      </c>
    </row>
    <row r="15" spans="1:12" ht="19" customHeight="1" x14ac:dyDescent="0.35">
      <c r="A15" s="48" t="s">
        <v>13</v>
      </c>
      <c r="B15" s="49" t="s">
        <v>361</v>
      </c>
      <c r="C15" s="116" t="s">
        <v>1140</v>
      </c>
      <c r="D15" s="112" t="s">
        <v>307</v>
      </c>
      <c r="E15" s="68">
        <v>7.03</v>
      </c>
      <c r="F15" s="68">
        <v>7.62</v>
      </c>
      <c r="G15" s="52">
        <v>1</v>
      </c>
      <c r="H15" s="45"/>
      <c r="I15" s="45"/>
      <c r="J15" s="45">
        <v>114100</v>
      </c>
      <c r="K15" s="46">
        <f t="shared" si="1"/>
        <v>114100</v>
      </c>
      <c r="L15" s="46">
        <f t="shared" si="0"/>
        <v>114100</v>
      </c>
    </row>
    <row r="16" spans="1:12" ht="19" customHeight="1" x14ac:dyDescent="0.35">
      <c r="A16" s="48" t="s">
        <v>13</v>
      </c>
      <c r="B16" s="49" t="s">
        <v>361</v>
      </c>
      <c r="C16" s="116" t="s">
        <v>1141</v>
      </c>
      <c r="D16" s="112" t="s">
        <v>307</v>
      </c>
      <c r="E16" s="68">
        <v>10.55</v>
      </c>
      <c r="F16" s="68">
        <v>12.4</v>
      </c>
      <c r="G16" s="52">
        <v>1</v>
      </c>
      <c r="H16" s="45"/>
      <c r="I16" s="45"/>
      <c r="J16" s="45">
        <v>153900</v>
      </c>
      <c r="K16" s="46">
        <f t="shared" si="1"/>
        <v>153900</v>
      </c>
      <c r="L16" s="46">
        <f t="shared" si="0"/>
        <v>153900</v>
      </c>
    </row>
    <row r="17" spans="1:12" ht="19" customHeight="1" x14ac:dyDescent="0.35">
      <c r="A17" s="48" t="s">
        <v>13</v>
      </c>
      <c r="B17" s="49" t="s">
        <v>361</v>
      </c>
      <c r="C17" s="116" t="s">
        <v>1142</v>
      </c>
      <c r="D17" s="112" t="s">
        <v>307</v>
      </c>
      <c r="E17" s="68">
        <v>14.07</v>
      </c>
      <c r="F17" s="68">
        <v>16.3</v>
      </c>
      <c r="G17" s="52">
        <v>1</v>
      </c>
      <c r="H17" s="46"/>
      <c r="I17" s="45"/>
      <c r="J17" s="45">
        <v>193800</v>
      </c>
      <c r="K17" s="46">
        <f t="shared" si="1"/>
        <v>193800</v>
      </c>
      <c r="L17" s="46">
        <f t="shared" si="0"/>
        <v>193800</v>
      </c>
    </row>
    <row r="18" spans="1:12" ht="19" customHeight="1" x14ac:dyDescent="0.35">
      <c r="A18" s="48" t="s">
        <v>13</v>
      </c>
      <c r="B18" s="49" t="s">
        <v>361</v>
      </c>
      <c r="C18" s="116" t="s">
        <v>1143</v>
      </c>
      <c r="D18" s="112" t="s">
        <v>307</v>
      </c>
      <c r="E18" s="68">
        <v>16.12</v>
      </c>
      <c r="F18" s="68">
        <v>18.32</v>
      </c>
      <c r="G18" s="52">
        <v>1</v>
      </c>
      <c r="H18" s="46"/>
      <c r="I18" s="45"/>
      <c r="J18" s="45">
        <v>202000</v>
      </c>
      <c r="K18" s="46">
        <f t="shared" si="1"/>
        <v>202000</v>
      </c>
      <c r="L18" s="46">
        <f t="shared" si="0"/>
        <v>202000</v>
      </c>
    </row>
    <row r="19" spans="1:12" s="5" customFormat="1" ht="19" customHeight="1" x14ac:dyDescent="0.2">
      <c r="A19" s="51" t="s">
        <v>14</v>
      </c>
      <c r="B19" s="51"/>
      <c r="C19" s="245" t="s">
        <v>713</v>
      </c>
      <c r="D19" s="246"/>
      <c r="E19" s="246"/>
      <c r="F19" s="246"/>
      <c r="G19" s="246"/>
      <c r="H19" s="246"/>
      <c r="I19" s="246"/>
      <c r="J19" s="246"/>
      <c r="K19" s="247"/>
      <c r="L19" s="46">
        <f t="shared" ref="L19:L25" si="2">K19*G19</f>
        <v>0</v>
      </c>
    </row>
    <row r="20" spans="1:12" ht="19" customHeight="1" x14ac:dyDescent="0.35">
      <c r="A20" s="48" t="s">
        <v>13</v>
      </c>
      <c r="B20" s="49" t="s">
        <v>361</v>
      </c>
      <c r="C20" s="116" t="s">
        <v>714</v>
      </c>
      <c r="D20" s="112" t="s">
        <v>307</v>
      </c>
      <c r="E20" s="68">
        <v>3.52</v>
      </c>
      <c r="F20" s="68">
        <v>3.96</v>
      </c>
      <c r="G20" s="52">
        <v>1</v>
      </c>
      <c r="H20" s="45"/>
      <c r="I20" s="45"/>
      <c r="J20" s="45">
        <v>78200</v>
      </c>
      <c r="K20" s="46">
        <f t="shared" ref="K20:K25" si="3">J20-J20*$K$9/100</f>
        <v>78200</v>
      </c>
      <c r="L20" s="46">
        <f t="shared" si="2"/>
        <v>78200</v>
      </c>
    </row>
    <row r="21" spans="1:12" ht="19" customHeight="1" x14ac:dyDescent="0.35">
      <c r="A21" s="48" t="s">
        <v>13</v>
      </c>
      <c r="B21" s="49" t="s">
        <v>361</v>
      </c>
      <c r="C21" s="116" t="s">
        <v>715</v>
      </c>
      <c r="D21" s="112" t="s">
        <v>307</v>
      </c>
      <c r="E21" s="68">
        <v>5.28</v>
      </c>
      <c r="F21" s="68">
        <v>3.6</v>
      </c>
      <c r="G21" s="52">
        <v>1</v>
      </c>
      <c r="H21" s="45"/>
      <c r="I21" s="45"/>
      <c r="J21" s="45">
        <v>83000</v>
      </c>
      <c r="K21" s="46">
        <f t="shared" si="3"/>
        <v>83000</v>
      </c>
      <c r="L21" s="46">
        <f t="shared" si="2"/>
        <v>83000</v>
      </c>
    </row>
    <row r="22" spans="1:12" ht="19" customHeight="1" x14ac:dyDescent="0.35">
      <c r="A22" s="48" t="s">
        <v>13</v>
      </c>
      <c r="B22" s="49" t="s">
        <v>361</v>
      </c>
      <c r="C22" s="116" t="s">
        <v>716</v>
      </c>
      <c r="D22" s="112" t="s">
        <v>307</v>
      </c>
      <c r="E22" s="68">
        <v>7.03</v>
      </c>
      <c r="F22" s="68">
        <v>7.4</v>
      </c>
      <c r="G22" s="52">
        <v>1</v>
      </c>
      <c r="H22" s="45"/>
      <c r="I22" s="45"/>
      <c r="J22" s="45">
        <v>109900</v>
      </c>
      <c r="K22" s="46">
        <f t="shared" si="3"/>
        <v>109900</v>
      </c>
      <c r="L22" s="46">
        <f t="shared" si="2"/>
        <v>109900</v>
      </c>
    </row>
    <row r="23" spans="1:12" ht="19" customHeight="1" x14ac:dyDescent="0.35">
      <c r="A23" s="48" t="s">
        <v>13</v>
      </c>
      <c r="B23" s="49" t="s">
        <v>361</v>
      </c>
      <c r="C23" s="116" t="s">
        <v>717</v>
      </c>
      <c r="D23" s="112" t="s">
        <v>307</v>
      </c>
      <c r="E23" s="68">
        <v>10.55</v>
      </c>
      <c r="F23" s="68">
        <v>11.7</v>
      </c>
      <c r="G23" s="52">
        <v>1</v>
      </c>
      <c r="H23" s="45"/>
      <c r="I23" s="45"/>
      <c r="J23" s="45">
        <v>147700</v>
      </c>
      <c r="K23" s="46">
        <f t="shared" si="3"/>
        <v>147700</v>
      </c>
      <c r="L23" s="46">
        <f t="shared" si="2"/>
        <v>147700</v>
      </c>
    </row>
    <row r="24" spans="1:12" ht="19" customHeight="1" x14ac:dyDescent="0.35">
      <c r="A24" s="48" t="s">
        <v>13</v>
      </c>
      <c r="B24" s="49" t="s">
        <v>361</v>
      </c>
      <c r="C24" s="116" t="s">
        <v>718</v>
      </c>
      <c r="D24" s="112" t="s">
        <v>307</v>
      </c>
      <c r="E24" s="68">
        <v>14.07</v>
      </c>
      <c r="F24" s="68">
        <v>15.24</v>
      </c>
      <c r="G24" s="52">
        <v>1</v>
      </c>
      <c r="H24" s="46"/>
      <c r="I24" s="45"/>
      <c r="J24" s="45">
        <v>179100</v>
      </c>
      <c r="K24" s="46">
        <f t="shared" si="3"/>
        <v>179100</v>
      </c>
      <c r="L24" s="46">
        <f t="shared" si="2"/>
        <v>179100</v>
      </c>
    </row>
    <row r="25" spans="1:12" ht="19" customHeight="1" x14ac:dyDescent="0.35">
      <c r="A25" s="48" t="s">
        <v>13</v>
      </c>
      <c r="B25" s="49" t="s">
        <v>361</v>
      </c>
      <c r="C25" s="116" t="s">
        <v>719</v>
      </c>
      <c r="D25" s="112" t="s">
        <v>307</v>
      </c>
      <c r="E25" s="68">
        <v>16.12</v>
      </c>
      <c r="F25" s="68">
        <v>17.600000000000001</v>
      </c>
      <c r="G25" s="52">
        <v>1</v>
      </c>
      <c r="H25" s="46"/>
      <c r="I25" s="45"/>
      <c r="J25" s="45">
        <v>187200</v>
      </c>
      <c r="K25" s="46">
        <f t="shared" si="3"/>
        <v>187200</v>
      </c>
      <c r="L25" s="46">
        <f t="shared" si="2"/>
        <v>187200</v>
      </c>
    </row>
    <row r="26" spans="1:12" s="5" customFormat="1" ht="19" customHeight="1" x14ac:dyDescent="0.2">
      <c r="A26" s="51" t="s">
        <v>14</v>
      </c>
      <c r="B26" s="51"/>
      <c r="C26" s="245" t="s">
        <v>725</v>
      </c>
      <c r="D26" s="246"/>
      <c r="E26" s="246"/>
      <c r="F26" s="246"/>
      <c r="G26" s="246"/>
      <c r="H26" s="246"/>
      <c r="I26" s="246"/>
      <c r="J26" s="246"/>
      <c r="K26" s="247"/>
      <c r="L26" s="46">
        <f t="shared" ref="L26:L31" si="4">K26*G26</f>
        <v>0</v>
      </c>
    </row>
    <row r="27" spans="1:12" ht="19" customHeight="1" x14ac:dyDescent="0.35">
      <c r="A27" s="48" t="s">
        <v>18</v>
      </c>
      <c r="B27" s="49" t="s">
        <v>361</v>
      </c>
      <c r="C27" s="116" t="s">
        <v>720</v>
      </c>
      <c r="D27" s="112" t="s">
        <v>307</v>
      </c>
      <c r="E27" s="68">
        <v>5.28</v>
      </c>
      <c r="F27" s="68">
        <v>5.6</v>
      </c>
      <c r="G27" s="52">
        <v>1</v>
      </c>
      <c r="H27" s="45"/>
      <c r="I27" s="45"/>
      <c r="J27" s="45">
        <v>80600</v>
      </c>
      <c r="K27" s="46">
        <f>J27-J27*$K$9/100</f>
        <v>80600</v>
      </c>
      <c r="L27" s="46">
        <f t="shared" si="4"/>
        <v>80600</v>
      </c>
    </row>
    <row r="28" spans="1:12" ht="19" customHeight="1" x14ac:dyDescent="0.35">
      <c r="A28" s="48" t="s">
        <v>18</v>
      </c>
      <c r="B28" s="49" t="s">
        <v>361</v>
      </c>
      <c r="C28" s="116" t="s">
        <v>721</v>
      </c>
      <c r="D28" s="112" t="s">
        <v>307</v>
      </c>
      <c r="E28" s="68">
        <v>7.03</v>
      </c>
      <c r="F28" s="68">
        <v>7.4</v>
      </c>
      <c r="G28" s="52">
        <v>1</v>
      </c>
      <c r="H28" s="45"/>
      <c r="I28" s="45"/>
      <c r="J28" s="45">
        <v>109100</v>
      </c>
      <c r="K28" s="46">
        <f>J28-J28*$K$9/100</f>
        <v>109100</v>
      </c>
      <c r="L28" s="46">
        <f t="shared" si="4"/>
        <v>109100</v>
      </c>
    </row>
    <row r="29" spans="1:12" ht="19" customHeight="1" x14ac:dyDescent="0.35">
      <c r="A29" s="48" t="s">
        <v>18</v>
      </c>
      <c r="B29" s="49" t="s">
        <v>361</v>
      </c>
      <c r="C29" s="116" t="s">
        <v>722</v>
      </c>
      <c r="D29" s="112" t="s">
        <v>307</v>
      </c>
      <c r="E29" s="68">
        <v>10.55</v>
      </c>
      <c r="F29" s="68">
        <v>11.7</v>
      </c>
      <c r="G29" s="52">
        <v>1</v>
      </c>
      <c r="H29" s="45"/>
      <c r="I29" s="45"/>
      <c r="J29" s="45">
        <v>148300</v>
      </c>
      <c r="K29" s="46">
        <f>J29-J29*$K$9/100</f>
        <v>148300</v>
      </c>
      <c r="L29" s="46">
        <f t="shared" si="4"/>
        <v>148300</v>
      </c>
    </row>
    <row r="30" spans="1:12" ht="19" customHeight="1" x14ac:dyDescent="0.35">
      <c r="A30" s="48" t="s">
        <v>18</v>
      </c>
      <c r="B30" s="49" t="s">
        <v>361</v>
      </c>
      <c r="C30" s="116" t="s">
        <v>723</v>
      </c>
      <c r="D30" s="112" t="s">
        <v>307</v>
      </c>
      <c r="E30" s="68">
        <v>14.07</v>
      </c>
      <c r="F30" s="68">
        <v>15.24</v>
      </c>
      <c r="G30" s="52">
        <v>1</v>
      </c>
      <c r="H30" s="45"/>
      <c r="I30" s="45"/>
      <c r="J30" s="45">
        <v>180200</v>
      </c>
      <c r="K30" s="46">
        <f>J30-J30*$K$9/100</f>
        <v>180200</v>
      </c>
      <c r="L30" s="46">
        <f t="shared" si="4"/>
        <v>180200</v>
      </c>
    </row>
    <row r="31" spans="1:12" ht="19" customHeight="1" x14ac:dyDescent="0.35">
      <c r="A31" s="48" t="s">
        <v>18</v>
      </c>
      <c r="B31" s="49" t="s">
        <v>361</v>
      </c>
      <c r="C31" s="116" t="s">
        <v>724</v>
      </c>
      <c r="D31" s="112" t="s">
        <v>307</v>
      </c>
      <c r="E31" s="68">
        <v>16.12</v>
      </c>
      <c r="F31" s="68">
        <v>17.600000000000001</v>
      </c>
      <c r="G31" s="52">
        <v>1</v>
      </c>
      <c r="H31" s="46"/>
      <c r="I31" s="45"/>
      <c r="J31" s="45">
        <v>193700</v>
      </c>
      <c r="K31" s="46">
        <f>J31-J31*$K$9/100</f>
        <v>193700</v>
      </c>
      <c r="L31" s="46">
        <f t="shared" si="4"/>
        <v>193700</v>
      </c>
    </row>
    <row r="32" spans="1:12" s="5" customFormat="1" ht="19" customHeight="1" x14ac:dyDescent="0.2">
      <c r="A32" s="51" t="s">
        <v>14</v>
      </c>
      <c r="B32" s="51"/>
      <c r="C32" s="245" t="s">
        <v>1144</v>
      </c>
      <c r="D32" s="246"/>
      <c r="E32" s="246"/>
      <c r="F32" s="246"/>
      <c r="G32" s="246"/>
      <c r="H32" s="246"/>
      <c r="I32" s="246"/>
      <c r="J32" s="246"/>
      <c r="K32" s="247"/>
      <c r="L32" s="46">
        <f t="shared" ref="L32:L44" si="5">K32*G32</f>
        <v>0</v>
      </c>
    </row>
    <row r="33" spans="1:12" ht="19" customHeight="1" x14ac:dyDescent="0.35">
      <c r="A33" s="48" t="s">
        <v>17</v>
      </c>
      <c r="B33" s="49" t="s">
        <v>361</v>
      </c>
      <c r="C33" s="116" t="s">
        <v>1145</v>
      </c>
      <c r="D33" s="112" t="s">
        <v>307</v>
      </c>
      <c r="E33" s="68">
        <v>7.03</v>
      </c>
      <c r="F33" s="68">
        <v>7.91</v>
      </c>
      <c r="G33" s="52">
        <v>1</v>
      </c>
      <c r="H33" s="45"/>
      <c r="I33" s="45"/>
      <c r="J33" s="45">
        <v>111100</v>
      </c>
      <c r="K33" s="46">
        <f>J33-J33*$K$9/100</f>
        <v>111100</v>
      </c>
      <c r="L33" s="46">
        <f t="shared" si="5"/>
        <v>111100</v>
      </c>
    </row>
    <row r="34" spans="1:12" ht="19" customHeight="1" x14ac:dyDescent="0.35">
      <c r="A34" s="48" t="s">
        <v>17</v>
      </c>
      <c r="B34" s="49" t="s">
        <v>361</v>
      </c>
      <c r="C34" s="116" t="s">
        <v>1146</v>
      </c>
      <c r="D34" s="112" t="s">
        <v>307</v>
      </c>
      <c r="E34" s="68">
        <v>10.55</v>
      </c>
      <c r="F34" s="68">
        <v>12.31</v>
      </c>
      <c r="G34" s="52">
        <v>1</v>
      </c>
      <c r="H34" s="45"/>
      <c r="I34" s="45"/>
      <c r="J34" s="45">
        <v>156400</v>
      </c>
      <c r="K34" s="46">
        <f>J34-J34*$K$9/100</f>
        <v>156400</v>
      </c>
      <c r="L34" s="46">
        <f t="shared" si="5"/>
        <v>156400</v>
      </c>
    </row>
    <row r="35" spans="1:12" ht="19" customHeight="1" x14ac:dyDescent="0.35">
      <c r="A35" s="48" t="s">
        <v>17</v>
      </c>
      <c r="B35" s="49" t="s">
        <v>361</v>
      </c>
      <c r="C35" s="116" t="s">
        <v>1147</v>
      </c>
      <c r="D35" s="112" t="s">
        <v>307</v>
      </c>
      <c r="E35" s="68">
        <v>14.07</v>
      </c>
      <c r="F35" s="68">
        <v>16.71</v>
      </c>
      <c r="G35" s="52">
        <v>1</v>
      </c>
      <c r="H35" s="45"/>
      <c r="I35" s="45"/>
      <c r="J35" s="45">
        <v>193500</v>
      </c>
      <c r="K35" s="46">
        <f>J35-J35*$K$9/100</f>
        <v>193500</v>
      </c>
      <c r="L35" s="46">
        <f t="shared" si="5"/>
        <v>193500</v>
      </c>
    </row>
    <row r="36" spans="1:12" ht="19" customHeight="1" x14ac:dyDescent="0.35">
      <c r="A36" s="48" t="s">
        <v>17</v>
      </c>
      <c r="B36" s="49" t="s">
        <v>361</v>
      </c>
      <c r="C36" s="116" t="s">
        <v>1148</v>
      </c>
      <c r="D36" s="112" t="s">
        <v>307</v>
      </c>
      <c r="E36" s="68">
        <v>16.12</v>
      </c>
      <c r="F36" s="68">
        <v>18.170000000000002</v>
      </c>
      <c r="G36" s="52">
        <v>1</v>
      </c>
      <c r="H36" s="45"/>
      <c r="I36" s="45"/>
      <c r="J36" s="45">
        <v>219800</v>
      </c>
      <c r="K36" s="46">
        <f>J36-J36*$K$9/100</f>
        <v>219800</v>
      </c>
      <c r="L36" s="46">
        <f t="shared" si="5"/>
        <v>219800</v>
      </c>
    </row>
    <row r="37" spans="1:12" s="5" customFormat="1" ht="19" customHeight="1" x14ac:dyDescent="0.2">
      <c r="A37" s="51" t="s">
        <v>14</v>
      </c>
      <c r="B37" s="51"/>
      <c r="C37" s="245" t="s">
        <v>749</v>
      </c>
      <c r="D37" s="246"/>
      <c r="E37" s="246"/>
      <c r="F37" s="246"/>
      <c r="G37" s="246"/>
      <c r="H37" s="246"/>
      <c r="I37" s="246"/>
      <c r="J37" s="246"/>
      <c r="K37" s="247"/>
      <c r="L37" s="46">
        <f t="shared" ref="L37:L42" si="6">K37*G37</f>
        <v>0</v>
      </c>
    </row>
    <row r="38" spans="1:12" ht="19" customHeight="1" x14ac:dyDescent="0.35">
      <c r="A38" s="48" t="s">
        <v>17</v>
      </c>
      <c r="B38" s="49" t="s">
        <v>361</v>
      </c>
      <c r="C38" s="116" t="s">
        <v>726</v>
      </c>
      <c r="D38" s="112" t="s">
        <v>307</v>
      </c>
      <c r="E38" s="68">
        <v>5.28</v>
      </c>
      <c r="F38" s="68">
        <v>5.6</v>
      </c>
      <c r="G38" s="52">
        <v>1</v>
      </c>
      <c r="H38" s="45"/>
      <c r="I38" s="45"/>
      <c r="J38" s="45">
        <v>84400</v>
      </c>
      <c r="K38" s="46">
        <f>J38-J38*$K$9/100</f>
        <v>84400</v>
      </c>
      <c r="L38" s="46">
        <f t="shared" si="6"/>
        <v>84400</v>
      </c>
    </row>
    <row r="39" spans="1:12" ht="19" customHeight="1" x14ac:dyDescent="0.35">
      <c r="A39" s="48" t="s">
        <v>17</v>
      </c>
      <c r="B39" s="49" t="s">
        <v>361</v>
      </c>
      <c r="C39" s="116" t="s">
        <v>727</v>
      </c>
      <c r="D39" s="112" t="s">
        <v>307</v>
      </c>
      <c r="E39" s="68">
        <v>7.03</v>
      </c>
      <c r="F39" s="68">
        <v>7.4</v>
      </c>
      <c r="G39" s="52">
        <v>1</v>
      </c>
      <c r="H39" s="45"/>
      <c r="I39" s="45"/>
      <c r="J39" s="45">
        <v>104700</v>
      </c>
      <c r="K39" s="46">
        <f>J39-J39*$K$9/100</f>
        <v>104700</v>
      </c>
      <c r="L39" s="46">
        <f t="shared" si="6"/>
        <v>104700</v>
      </c>
    </row>
    <row r="40" spans="1:12" ht="19" customHeight="1" x14ac:dyDescent="0.35">
      <c r="A40" s="48" t="s">
        <v>17</v>
      </c>
      <c r="B40" s="49" t="s">
        <v>361</v>
      </c>
      <c r="C40" s="116" t="s">
        <v>728</v>
      </c>
      <c r="D40" s="112" t="s">
        <v>307</v>
      </c>
      <c r="E40" s="68">
        <v>10.55</v>
      </c>
      <c r="F40" s="68">
        <v>11.7</v>
      </c>
      <c r="G40" s="52">
        <v>1</v>
      </c>
      <c r="H40" s="45"/>
      <c r="I40" s="45"/>
      <c r="J40" s="45">
        <v>147400</v>
      </c>
      <c r="K40" s="46">
        <f>J40-J40*$K$9/100</f>
        <v>147400</v>
      </c>
      <c r="L40" s="46">
        <f t="shared" si="6"/>
        <v>147400</v>
      </c>
    </row>
    <row r="41" spans="1:12" ht="19" customHeight="1" x14ac:dyDescent="0.35">
      <c r="A41" s="48" t="s">
        <v>17</v>
      </c>
      <c r="B41" s="49" t="s">
        <v>361</v>
      </c>
      <c r="C41" s="116" t="s">
        <v>729</v>
      </c>
      <c r="D41" s="112" t="s">
        <v>307</v>
      </c>
      <c r="E41" s="68">
        <v>14.07</v>
      </c>
      <c r="F41" s="68">
        <v>15.24</v>
      </c>
      <c r="G41" s="52">
        <v>1</v>
      </c>
      <c r="H41" s="45"/>
      <c r="I41" s="45"/>
      <c r="J41" s="45">
        <v>182400</v>
      </c>
      <c r="K41" s="46">
        <f>J41-J41*$K$9/100</f>
        <v>182400</v>
      </c>
      <c r="L41" s="46">
        <f t="shared" si="6"/>
        <v>182400</v>
      </c>
    </row>
    <row r="42" spans="1:12" ht="19" customHeight="1" x14ac:dyDescent="0.35">
      <c r="A42" s="48" t="s">
        <v>17</v>
      </c>
      <c r="B42" s="49" t="s">
        <v>361</v>
      </c>
      <c r="C42" s="116" t="s">
        <v>730</v>
      </c>
      <c r="D42" s="112" t="s">
        <v>307</v>
      </c>
      <c r="E42" s="68">
        <v>16.12</v>
      </c>
      <c r="F42" s="68">
        <v>17.600000000000001</v>
      </c>
      <c r="G42" s="52">
        <v>1</v>
      </c>
      <c r="H42" s="46"/>
      <c r="I42" s="45"/>
      <c r="J42" s="45">
        <v>207100</v>
      </c>
      <c r="K42" s="46">
        <f>J42-J42*$K$9/100</f>
        <v>207100</v>
      </c>
      <c r="L42" s="46">
        <f t="shared" si="6"/>
        <v>207100</v>
      </c>
    </row>
    <row r="43" spans="1:12" ht="18.75" customHeight="1" x14ac:dyDescent="0.2">
      <c r="A43" s="87"/>
      <c r="B43" s="87"/>
      <c r="C43" s="250" t="s">
        <v>203</v>
      </c>
      <c r="D43" s="251"/>
      <c r="E43" s="251"/>
      <c r="F43" s="251"/>
      <c r="G43" s="251"/>
      <c r="H43" s="251"/>
      <c r="I43" s="251"/>
      <c r="J43" s="251"/>
      <c r="K43" s="252"/>
      <c r="L43" s="46">
        <f t="shared" si="5"/>
        <v>0</v>
      </c>
    </row>
    <row r="44" spans="1:12" ht="41.25" customHeight="1" x14ac:dyDescent="0.2">
      <c r="A44" s="140" t="s">
        <v>731</v>
      </c>
      <c r="B44" s="49"/>
      <c r="C44" s="49" t="s">
        <v>732</v>
      </c>
      <c r="D44" s="141" t="s">
        <v>307</v>
      </c>
      <c r="E44" s="68"/>
      <c r="F44" s="68"/>
      <c r="G44" s="61">
        <v>1</v>
      </c>
      <c r="H44" s="60"/>
      <c r="I44" s="46"/>
      <c r="J44" s="46">
        <v>10000</v>
      </c>
      <c r="K44" s="46">
        <f>J44-J44*$K$9/100</f>
        <v>10000</v>
      </c>
      <c r="L44" s="46">
        <f t="shared" si="5"/>
        <v>10000</v>
      </c>
    </row>
    <row r="45" spans="1:12" ht="21.75" customHeight="1" x14ac:dyDescent="0.2">
      <c r="A45" s="236" t="s">
        <v>139</v>
      </c>
      <c r="B45" s="236"/>
      <c r="C45" s="236"/>
      <c r="D45" s="236"/>
      <c r="E45" s="236"/>
      <c r="F45" s="236"/>
      <c r="G45" s="236"/>
      <c r="H45" s="236"/>
      <c r="I45" s="236"/>
      <c r="J45" s="236"/>
      <c r="K45" s="236"/>
    </row>
    <row r="46" spans="1:12" x14ac:dyDescent="0.2">
      <c r="I46" s="40"/>
    </row>
    <row r="47" spans="1:12" ht="93" customHeight="1" x14ac:dyDescent="0.3">
      <c r="A47" s="227" t="s">
        <v>1244</v>
      </c>
      <c r="B47" s="227"/>
      <c r="C47" s="227"/>
      <c r="D47" s="227"/>
      <c r="E47" s="227"/>
      <c r="F47" s="227"/>
      <c r="G47" s="227"/>
      <c r="H47" s="227"/>
      <c r="I47" s="227"/>
    </row>
  </sheetData>
  <mergeCells count="17">
    <mergeCell ref="A45:K45"/>
    <mergeCell ref="A47:I47"/>
    <mergeCell ref="C26:K26"/>
    <mergeCell ref="C32:K32"/>
    <mergeCell ref="C43:K43"/>
    <mergeCell ref="C19:K19"/>
    <mergeCell ref="C37:K37"/>
    <mergeCell ref="L10:L11"/>
    <mergeCell ref="C12:K12"/>
    <mergeCell ref="A2:K2"/>
    <mergeCell ref="C9:E9"/>
    <mergeCell ref="A10:A11"/>
    <mergeCell ref="B10:B11"/>
    <mergeCell ref="C10:C11"/>
    <mergeCell ref="E10:F10"/>
    <mergeCell ref="G10:G11"/>
    <mergeCell ref="H10:J10"/>
  </mergeCells>
  <phoneticPr fontId="46" type="noConversion"/>
  <hyperlinks>
    <hyperlink ref="C9:E9" location="Исходный!R1C1" display="В Исходный прайс" xr:uid="{103D7691-1EFD-4EC0-9904-B3559BC9CBE9}"/>
  </hyperlinks>
  <pageMargins left="0.23622047244094491" right="0.23622047244094491" top="0.74803149606299213" bottom="0.74803149606299213" header="0.31496062992125984" footer="0.31496062992125984"/>
  <pageSetup paperSize="9" scale="54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D2639-8C73-4D32-B032-3C144D925D07}">
  <sheetPr>
    <pageSetUpPr fitToPage="1"/>
  </sheetPr>
  <dimension ref="A1:L38"/>
  <sheetViews>
    <sheetView showRuler="0" topLeftCell="A2" zoomScale="80" zoomScaleNormal="80" zoomScalePageLayoutView="70" workbookViewId="0">
      <selection activeCell="A38" sqref="A38:I38"/>
    </sheetView>
  </sheetViews>
  <sheetFormatPr defaultColWidth="9.1796875" defaultRowHeight="10" x14ac:dyDescent="0.2"/>
  <cols>
    <col min="1" max="1" width="30.7265625" style="1" customWidth="1"/>
    <col min="2" max="2" width="17.81640625" style="1" customWidth="1"/>
    <col min="3" max="3" width="33.453125" style="1" customWidth="1"/>
    <col min="4" max="4" width="9.1796875" style="1"/>
    <col min="5" max="6" width="10.54296875" style="1" customWidth="1"/>
    <col min="7" max="7" width="8.54296875" style="1" hidden="1" customWidth="1"/>
    <col min="8" max="8" width="13.54296875" style="1" customWidth="1"/>
    <col min="9" max="9" width="13.54296875" style="3" customWidth="1"/>
    <col min="10" max="11" width="13.54296875" style="1" customWidth="1"/>
    <col min="12" max="12" width="13.54296875" style="1" hidden="1" customWidth="1"/>
    <col min="13" max="13" width="14.1796875" style="1" customWidth="1"/>
    <col min="14" max="16384" width="9.1796875" style="1"/>
  </cols>
  <sheetData>
    <row r="1" spans="1:12" ht="4.5" hidden="1" customHeight="1" x14ac:dyDescent="0.2"/>
    <row r="2" spans="1:12" ht="90" customHeight="1" x14ac:dyDescent="0.2">
      <c r="A2" s="248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2" ht="16.5" customHeight="1" x14ac:dyDescent="0.2">
      <c r="A11" s="241"/>
      <c r="B11" s="241"/>
      <c r="C11" s="241"/>
      <c r="D11" s="77" t="s">
        <v>306</v>
      </c>
      <c r="E11" s="52" t="s">
        <v>9</v>
      </c>
      <c r="F11" s="49" t="s">
        <v>10</v>
      </c>
      <c r="G11" s="241"/>
      <c r="H11" s="52" t="s">
        <v>8</v>
      </c>
      <c r="I11" s="45" t="s">
        <v>6</v>
      </c>
      <c r="J11" s="52" t="s">
        <v>7</v>
      </c>
      <c r="K11" s="52" t="s">
        <v>74</v>
      </c>
      <c r="L11" s="235"/>
    </row>
    <row r="12" spans="1:12" s="5" customFormat="1" ht="19" customHeight="1" x14ac:dyDescent="0.2">
      <c r="A12" s="51" t="s">
        <v>14</v>
      </c>
      <c r="B12" s="51"/>
      <c r="C12" s="245" t="s">
        <v>733</v>
      </c>
      <c r="D12" s="246"/>
      <c r="E12" s="246"/>
      <c r="F12" s="246"/>
      <c r="G12" s="246"/>
      <c r="H12" s="246"/>
      <c r="I12" s="246"/>
      <c r="J12" s="246"/>
      <c r="K12" s="247"/>
      <c r="L12" s="46">
        <f t="shared" ref="L12:L35" si="0">K12*G12</f>
        <v>0</v>
      </c>
    </row>
    <row r="13" spans="1:12" ht="19" customHeight="1" x14ac:dyDescent="0.35">
      <c r="A13" s="48" t="s">
        <v>13</v>
      </c>
      <c r="B13" s="49" t="s">
        <v>361</v>
      </c>
      <c r="C13" s="116" t="s">
        <v>734</v>
      </c>
      <c r="D13" s="112" t="s">
        <v>307</v>
      </c>
      <c r="E13" s="68">
        <v>3.52</v>
      </c>
      <c r="F13" s="68">
        <v>4</v>
      </c>
      <c r="G13" s="52">
        <v>1</v>
      </c>
      <c r="H13" s="45"/>
      <c r="I13" s="45"/>
      <c r="J13" s="45">
        <v>88700</v>
      </c>
      <c r="K13" s="46">
        <f t="shared" ref="K13:K18" si="1">J13-J13*$K$9/100</f>
        <v>88700</v>
      </c>
      <c r="L13" s="46">
        <f t="shared" si="0"/>
        <v>88700</v>
      </c>
    </row>
    <row r="14" spans="1:12" ht="19" customHeight="1" x14ac:dyDescent="0.35">
      <c r="A14" s="48" t="s">
        <v>13</v>
      </c>
      <c r="B14" s="49" t="s">
        <v>361</v>
      </c>
      <c r="C14" s="116" t="s">
        <v>735</v>
      </c>
      <c r="D14" s="112" t="s">
        <v>307</v>
      </c>
      <c r="E14" s="68">
        <v>5.3</v>
      </c>
      <c r="F14" s="68">
        <v>5.6</v>
      </c>
      <c r="G14" s="52">
        <v>1</v>
      </c>
      <c r="H14" s="45"/>
      <c r="I14" s="45"/>
      <c r="J14" s="45">
        <v>95800</v>
      </c>
      <c r="K14" s="46">
        <f t="shared" si="1"/>
        <v>95800</v>
      </c>
      <c r="L14" s="46">
        <f t="shared" si="0"/>
        <v>95800</v>
      </c>
    </row>
    <row r="15" spans="1:12" ht="19" customHeight="1" x14ac:dyDescent="0.35">
      <c r="A15" s="48" t="s">
        <v>13</v>
      </c>
      <c r="B15" s="49" t="s">
        <v>361</v>
      </c>
      <c r="C15" s="116" t="s">
        <v>736</v>
      </c>
      <c r="D15" s="112" t="s">
        <v>307</v>
      </c>
      <c r="E15" s="68">
        <v>7.03</v>
      </c>
      <c r="F15" s="68">
        <v>7.6</v>
      </c>
      <c r="G15" s="52">
        <v>1</v>
      </c>
      <c r="H15" s="45"/>
      <c r="I15" s="45"/>
      <c r="J15" s="45">
        <v>126600</v>
      </c>
      <c r="K15" s="46">
        <f t="shared" si="1"/>
        <v>126600</v>
      </c>
      <c r="L15" s="46">
        <f t="shared" si="0"/>
        <v>126600</v>
      </c>
    </row>
    <row r="16" spans="1:12" ht="19" customHeight="1" x14ac:dyDescent="0.35">
      <c r="A16" s="48" t="s">
        <v>13</v>
      </c>
      <c r="B16" s="49" t="s">
        <v>361</v>
      </c>
      <c r="C16" s="116" t="s">
        <v>737</v>
      </c>
      <c r="D16" s="112" t="s">
        <v>307</v>
      </c>
      <c r="E16" s="68">
        <v>10.55</v>
      </c>
      <c r="F16" s="68">
        <v>11.7</v>
      </c>
      <c r="G16" s="52">
        <v>1</v>
      </c>
      <c r="H16" s="45"/>
      <c r="I16" s="45"/>
      <c r="J16" s="45">
        <v>170900</v>
      </c>
      <c r="K16" s="46">
        <f t="shared" si="1"/>
        <v>170900</v>
      </c>
      <c r="L16" s="46">
        <f t="shared" si="0"/>
        <v>170900</v>
      </c>
    </row>
    <row r="17" spans="1:12" ht="19" customHeight="1" x14ac:dyDescent="0.35">
      <c r="A17" s="48" t="s">
        <v>13</v>
      </c>
      <c r="B17" s="49" t="s">
        <v>361</v>
      </c>
      <c r="C17" s="116" t="s">
        <v>738</v>
      </c>
      <c r="D17" s="112" t="s">
        <v>307</v>
      </c>
      <c r="E17" s="68">
        <v>14.07</v>
      </c>
      <c r="F17" s="68">
        <v>15.24</v>
      </c>
      <c r="G17" s="52">
        <v>1</v>
      </c>
      <c r="H17" s="46"/>
      <c r="I17" s="45"/>
      <c r="J17" s="45">
        <v>209100</v>
      </c>
      <c r="K17" s="46">
        <f t="shared" si="1"/>
        <v>209100</v>
      </c>
      <c r="L17" s="46">
        <f t="shared" si="0"/>
        <v>209100</v>
      </c>
    </row>
    <row r="18" spans="1:12" ht="19" customHeight="1" x14ac:dyDescent="0.35">
      <c r="A18" s="48" t="s">
        <v>13</v>
      </c>
      <c r="B18" s="49" t="s">
        <v>361</v>
      </c>
      <c r="C18" s="116" t="s">
        <v>739</v>
      </c>
      <c r="D18" s="112" t="s">
        <v>307</v>
      </c>
      <c r="E18" s="68">
        <v>16.12</v>
      </c>
      <c r="F18" s="68">
        <v>17.600000000000001</v>
      </c>
      <c r="G18" s="52">
        <v>1</v>
      </c>
      <c r="H18" s="46"/>
      <c r="I18" s="45"/>
      <c r="J18" s="45">
        <v>220300</v>
      </c>
      <c r="K18" s="46">
        <f t="shared" si="1"/>
        <v>220300</v>
      </c>
      <c r="L18" s="46">
        <f t="shared" si="0"/>
        <v>220300</v>
      </c>
    </row>
    <row r="19" spans="1:12" s="5" customFormat="1" ht="19" customHeight="1" x14ac:dyDescent="0.2">
      <c r="A19" s="51" t="s">
        <v>14</v>
      </c>
      <c r="B19" s="51"/>
      <c r="C19" s="245" t="s">
        <v>740</v>
      </c>
      <c r="D19" s="246"/>
      <c r="E19" s="246"/>
      <c r="F19" s="246"/>
      <c r="G19" s="246"/>
      <c r="H19" s="246"/>
      <c r="I19" s="246"/>
      <c r="J19" s="246"/>
      <c r="K19" s="247"/>
      <c r="L19" s="46">
        <f t="shared" si="0"/>
        <v>0</v>
      </c>
    </row>
    <row r="20" spans="1:12" ht="19" customHeight="1" x14ac:dyDescent="0.35">
      <c r="A20" s="48" t="s">
        <v>18</v>
      </c>
      <c r="B20" s="49" t="s">
        <v>361</v>
      </c>
      <c r="C20" s="116" t="s">
        <v>742</v>
      </c>
      <c r="D20" s="112" t="s">
        <v>307</v>
      </c>
      <c r="E20" s="68">
        <v>3.52</v>
      </c>
      <c r="F20" s="68">
        <v>4</v>
      </c>
      <c r="G20" s="52">
        <v>1</v>
      </c>
      <c r="H20" s="45"/>
      <c r="I20" s="45"/>
      <c r="J20" s="45">
        <v>98600</v>
      </c>
      <c r="K20" s="46">
        <f t="shared" ref="K20:K25" si="2">J20-J20*$K$9/100</f>
        <v>98600</v>
      </c>
      <c r="L20" s="46">
        <f t="shared" si="0"/>
        <v>98600</v>
      </c>
    </row>
    <row r="21" spans="1:12" ht="19" customHeight="1" x14ac:dyDescent="0.35">
      <c r="A21" s="48" t="s">
        <v>18</v>
      </c>
      <c r="B21" s="49" t="s">
        <v>361</v>
      </c>
      <c r="C21" s="116" t="s">
        <v>741</v>
      </c>
      <c r="D21" s="112" t="s">
        <v>307</v>
      </c>
      <c r="E21" s="68">
        <v>5.3</v>
      </c>
      <c r="F21" s="68">
        <v>5.6</v>
      </c>
      <c r="G21" s="52">
        <v>1</v>
      </c>
      <c r="H21" s="45"/>
      <c r="I21" s="45"/>
      <c r="J21" s="45">
        <v>103600</v>
      </c>
      <c r="K21" s="46">
        <f t="shared" si="2"/>
        <v>103600</v>
      </c>
      <c r="L21" s="46">
        <f t="shared" si="0"/>
        <v>103600</v>
      </c>
    </row>
    <row r="22" spans="1:12" ht="19" customHeight="1" x14ac:dyDescent="0.35">
      <c r="A22" s="48" t="s">
        <v>18</v>
      </c>
      <c r="B22" s="49" t="s">
        <v>361</v>
      </c>
      <c r="C22" s="116" t="s">
        <v>743</v>
      </c>
      <c r="D22" s="112" t="s">
        <v>307</v>
      </c>
      <c r="E22" s="68">
        <v>7.03</v>
      </c>
      <c r="F22" s="68">
        <v>7.6</v>
      </c>
      <c r="G22" s="52">
        <v>1</v>
      </c>
      <c r="H22" s="45"/>
      <c r="I22" s="45"/>
      <c r="J22" s="45">
        <v>125800</v>
      </c>
      <c r="K22" s="46">
        <f t="shared" si="2"/>
        <v>125800</v>
      </c>
      <c r="L22" s="46">
        <f t="shared" si="0"/>
        <v>125800</v>
      </c>
    </row>
    <row r="23" spans="1:12" ht="19" customHeight="1" x14ac:dyDescent="0.35">
      <c r="A23" s="48" t="s">
        <v>18</v>
      </c>
      <c r="B23" s="49" t="s">
        <v>361</v>
      </c>
      <c r="C23" s="116" t="s">
        <v>744</v>
      </c>
      <c r="D23" s="112" t="s">
        <v>307</v>
      </c>
      <c r="E23" s="68">
        <v>10.55</v>
      </c>
      <c r="F23" s="68">
        <v>11.7</v>
      </c>
      <c r="G23" s="52">
        <v>1</v>
      </c>
      <c r="H23" s="45"/>
      <c r="I23" s="45"/>
      <c r="J23" s="45">
        <v>182400</v>
      </c>
      <c r="K23" s="46">
        <f t="shared" si="2"/>
        <v>182400</v>
      </c>
      <c r="L23" s="46">
        <f t="shared" si="0"/>
        <v>182400</v>
      </c>
    </row>
    <row r="24" spans="1:12" ht="19" customHeight="1" x14ac:dyDescent="0.35">
      <c r="A24" s="48" t="s">
        <v>18</v>
      </c>
      <c r="B24" s="49" t="s">
        <v>361</v>
      </c>
      <c r="C24" s="116" t="s">
        <v>745</v>
      </c>
      <c r="D24" s="112" t="s">
        <v>307</v>
      </c>
      <c r="E24" s="68">
        <v>14.07</v>
      </c>
      <c r="F24" s="68">
        <v>15.24</v>
      </c>
      <c r="G24" s="52">
        <v>1</v>
      </c>
      <c r="H24" s="46"/>
      <c r="I24" s="45"/>
      <c r="J24" s="45">
        <v>219400</v>
      </c>
      <c r="K24" s="46">
        <f t="shared" si="2"/>
        <v>219400</v>
      </c>
      <c r="L24" s="46">
        <f t="shared" si="0"/>
        <v>219400</v>
      </c>
    </row>
    <row r="25" spans="1:12" ht="19" customHeight="1" x14ac:dyDescent="0.35">
      <c r="A25" s="48" t="s">
        <v>18</v>
      </c>
      <c r="B25" s="49" t="s">
        <v>361</v>
      </c>
      <c r="C25" s="116" t="s">
        <v>746</v>
      </c>
      <c r="D25" s="112" t="s">
        <v>307</v>
      </c>
      <c r="E25" s="68">
        <v>16.12</v>
      </c>
      <c r="F25" s="68">
        <v>17.600000000000001</v>
      </c>
      <c r="G25" s="52">
        <v>1</v>
      </c>
      <c r="H25" s="46"/>
      <c r="I25" s="45"/>
      <c r="J25" s="45">
        <v>239100</v>
      </c>
      <c r="K25" s="46">
        <f t="shared" si="2"/>
        <v>239100</v>
      </c>
      <c r="L25" s="46">
        <f>K25*G25</f>
        <v>239100</v>
      </c>
    </row>
    <row r="26" spans="1:12" s="5" customFormat="1" ht="19" customHeight="1" x14ac:dyDescent="0.2">
      <c r="A26" s="51" t="s">
        <v>14</v>
      </c>
      <c r="B26" s="51"/>
      <c r="C26" s="245" t="s">
        <v>747</v>
      </c>
      <c r="D26" s="246"/>
      <c r="E26" s="246"/>
      <c r="F26" s="246"/>
      <c r="G26" s="246"/>
      <c r="H26" s="246"/>
      <c r="I26" s="246"/>
      <c r="J26" s="246"/>
      <c r="K26" s="247"/>
      <c r="L26" s="46">
        <f>K26*G26</f>
        <v>0</v>
      </c>
    </row>
    <row r="27" spans="1:12" ht="19" customHeight="1" x14ac:dyDescent="0.35">
      <c r="A27" s="48" t="s">
        <v>18</v>
      </c>
      <c r="B27" s="49" t="s">
        <v>361</v>
      </c>
      <c r="C27" s="116" t="s">
        <v>748</v>
      </c>
      <c r="D27" s="112" t="s">
        <v>307</v>
      </c>
      <c r="E27" s="68">
        <v>28</v>
      </c>
      <c r="F27" s="68">
        <v>31</v>
      </c>
      <c r="G27" s="52">
        <v>1</v>
      </c>
      <c r="H27" s="45"/>
      <c r="I27" s="45" t="s">
        <v>378</v>
      </c>
      <c r="J27" s="45">
        <v>0</v>
      </c>
      <c r="K27" s="46">
        <f>J27-J27*$K$9/100</f>
        <v>0</v>
      </c>
      <c r="L27" s="46">
        <f>K27*G27</f>
        <v>0</v>
      </c>
    </row>
    <row r="28" spans="1:12" s="5" customFormat="1" ht="19" customHeight="1" x14ac:dyDescent="0.2">
      <c r="A28" s="51" t="s">
        <v>14</v>
      </c>
      <c r="B28" s="51"/>
      <c r="C28" s="245" t="s">
        <v>750</v>
      </c>
      <c r="D28" s="246"/>
      <c r="E28" s="246"/>
      <c r="F28" s="246"/>
      <c r="G28" s="246"/>
      <c r="H28" s="246"/>
      <c r="I28" s="246"/>
      <c r="J28" s="246"/>
      <c r="K28" s="247"/>
      <c r="L28" s="46">
        <f t="shared" si="0"/>
        <v>0</v>
      </c>
    </row>
    <row r="29" spans="1:12" ht="19" customHeight="1" x14ac:dyDescent="0.35">
      <c r="A29" s="48" t="s">
        <v>17</v>
      </c>
      <c r="B29" s="49" t="s">
        <v>361</v>
      </c>
      <c r="C29" s="116" t="s">
        <v>751</v>
      </c>
      <c r="D29" s="112" t="s">
        <v>307</v>
      </c>
      <c r="E29" s="68">
        <v>5.3</v>
      </c>
      <c r="F29" s="68">
        <v>5.6</v>
      </c>
      <c r="G29" s="52">
        <v>1</v>
      </c>
      <c r="H29" s="45"/>
      <c r="I29" s="45"/>
      <c r="J29" s="45">
        <v>108600</v>
      </c>
      <c r="K29" s="46">
        <f>J29-J29*$K$9/100</f>
        <v>108600</v>
      </c>
      <c r="L29" s="46">
        <f t="shared" si="0"/>
        <v>108600</v>
      </c>
    </row>
    <row r="30" spans="1:12" ht="19" customHeight="1" x14ac:dyDescent="0.35">
      <c r="A30" s="48" t="s">
        <v>17</v>
      </c>
      <c r="B30" s="49" t="s">
        <v>361</v>
      </c>
      <c r="C30" s="116" t="s">
        <v>752</v>
      </c>
      <c r="D30" s="112" t="s">
        <v>307</v>
      </c>
      <c r="E30" s="68">
        <v>7.03</v>
      </c>
      <c r="F30" s="68">
        <v>7.6</v>
      </c>
      <c r="G30" s="52">
        <v>1</v>
      </c>
      <c r="H30" s="45"/>
      <c r="I30" s="45"/>
      <c r="J30" s="45">
        <v>134600</v>
      </c>
      <c r="K30" s="46">
        <f>J30-J30*$K$9/100</f>
        <v>134600</v>
      </c>
      <c r="L30" s="46">
        <f t="shared" si="0"/>
        <v>134600</v>
      </c>
    </row>
    <row r="31" spans="1:12" ht="19" customHeight="1" x14ac:dyDescent="0.35">
      <c r="A31" s="48" t="s">
        <v>17</v>
      </c>
      <c r="B31" s="49" t="s">
        <v>361</v>
      </c>
      <c r="C31" s="116" t="s">
        <v>753</v>
      </c>
      <c r="D31" s="112" t="s">
        <v>307</v>
      </c>
      <c r="E31" s="68">
        <v>10.55</v>
      </c>
      <c r="F31" s="68">
        <v>11.7</v>
      </c>
      <c r="G31" s="52">
        <v>1</v>
      </c>
      <c r="H31" s="45"/>
      <c r="I31" s="45"/>
      <c r="J31" s="45">
        <v>188900</v>
      </c>
      <c r="K31" s="46">
        <f>J31-J31*$K$9/100</f>
        <v>188900</v>
      </c>
      <c r="L31" s="46">
        <f t="shared" si="0"/>
        <v>188900</v>
      </c>
    </row>
    <row r="32" spans="1:12" ht="19" customHeight="1" x14ac:dyDescent="0.35">
      <c r="A32" s="48" t="s">
        <v>17</v>
      </c>
      <c r="B32" s="49" t="s">
        <v>361</v>
      </c>
      <c r="C32" s="116" t="s">
        <v>754</v>
      </c>
      <c r="D32" s="112" t="s">
        <v>307</v>
      </c>
      <c r="E32" s="68">
        <v>14.07</v>
      </c>
      <c r="F32" s="68">
        <v>15.24</v>
      </c>
      <c r="G32" s="52">
        <v>1</v>
      </c>
      <c r="H32" s="45"/>
      <c r="I32" s="45"/>
      <c r="J32" s="45">
        <v>232900</v>
      </c>
      <c r="K32" s="46">
        <f>J32-J32*$K$9/100</f>
        <v>232900</v>
      </c>
      <c r="L32" s="46">
        <f t="shared" si="0"/>
        <v>232900</v>
      </c>
    </row>
    <row r="33" spans="1:12" ht="19" customHeight="1" x14ac:dyDescent="0.35">
      <c r="A33" s="48" t="s">
        <v>17</v>
      </c>
      <c r="B33" s="49" t="s">
        <v>361</v>
      </c>
      <c r="C33" s="116" t="s">
        <v>755</v>
      </c>
      <c r="D33" s="112" t="s">
        <v>307</v>
      </c>
      <c r="E33" s="68">
        <v>16.12</v>
      </c>
      <c r="F33" s="68">
        <v>17.600000000000001</v>
      </c>
      <c r="G33" s="52">
        <v>1</v>
      </c>
      <c r="H33" s="46"/>
      <c r="I33" s="45"/>
      <c r="J33" s="45">
        <v>238100</v>
      </c>
      <c r="K33" s="46">
        <f>J33-J33*$K$9/100</f>
        <v>238100</v>
      </c>
      <c r="L33" s="46">
        <f t="shared" si="0"/>
        <v>238100</v>
      </c>
    </row>
    <row r="34" spans="1:12" ht="18.75" customHeight="1" x14ac:dyDescent="0.2">
      <c r="A34" s="87"/>
      <c r="B34" s="87"/>
      <c r="C34" s="250" t="s">
        <v>203</v>
      </c>
      <c r="D34" s="251"/>
      <c r="E34" s="251"/>
      <c r="F34" s="251"/>
      <c r="G34" s="251"/>
      <c r="H34" s="251"/>
      <c r="I34" s="251"/>
      <c r="J34" s="251"/>
      <c r="K34" s="252"/>
      <c r="L34" s="46">
        <f t="shared" si="0"/>
        <v>0</v>
      </c>
    </row>
    <row r="35" spans="1:12" ht="41.25" customHeight="1" x14ac:dyDescent="0.2">
      <c r="A35" s="140" t="s">
        <v>731</v>
      </c>
      <c r="B35" s="49"/>
      <c r="C35" s="49" t="s">
        <v>732</v>
      </c>
      <c r="D35" s="141" t="s">
        <v>307</v>
      </c>
      <c r="E35" s="68"/>
      <c r="F35" s="68"/>
      <c r="G35" s="61">
        <v>1</v>
      </c>
      <c r="H35" s="60"/>
      <c r="I35" s="46"/>
      <c r="J35" s="46">
        <v>10000</v>
      </c>
      <c r="K35" s="46">
        <f>J35-J35*$K$9/100</f>
        <v>10000</v>
      </c>
      <c r="L35" s="46">
        <f t="shared" si="0"/>
        <v>10000</v>
      </c>
    </row>
    <row r="36" spans="1:12" ht="21.75" customHeight="1" x14ac:dyDescent="0.2">
      <c r="A36" s="236" t="s">
        <v>139</v>
      </c>
      <c r="B36" s="236"/>
      <c r="C36" s="236"/>
      <c r="D36" s="236"/>
      <c r="E36" s="236"/>
      <c r="F36" s="236"/>
      <c r="G36" s="236"/>
      <c r="H36" s="236"/>
      <c r="I36" s="236"/>
      <c r="J36" s="236"/>
      <c r="K36" s="236"/>
    </row>
    <row r="37" spans="1:12" x14ac:dyDescent="0.2">
      <c r="I37" s="40"/>
    </row>
    <row r="38" spans="1:12" ht="93" customHeight="1" x14ac:dyDescent="0.3">
      <c r="A38" s="227" t="s">
        <v>1244</v>
      </c>
      <c r="B38" s="227"/>
      <c r="C38" s="227"/>
      <c r="D38" s="227"/>
      <c r="E38" s="227"/>
      <c r="F38" s="227"/>
      <c r="G38" s="227"/>
      <c r="H38" s="227"/>
      <c r="I38" s="227"/>
    </row>
  </sheetData>
  <mergeCells count="16">
    <mergeCell ref="A38:I38"/>
    <mergeCell ref="C26:K26"/>
    <mergeCell ref="L10:L11"/>
    <mergeCell ref="C12:K12"/>
    <mergeCell ref="C19:K19"/>
    <mergeCell ref="C28:K28"/>
    <mergeCell ref="C34:K34"/>
    <mergeCell ref="A36:K36"/>
    <mergeCell ref="A2:K2"/>
    <mergeCell ref="C9:E9"/>
    <mergeCell ref="A10:A11"/>
    <mergeCell ref="B10:B11"/>
    <mergeCell ref="C10:C11"/>
    <mergeCell ref="E10:F10"/>
    <mergeCell ref="G10:G11"/>
    <mergeCell ref="H10:J10"/>
  </mergeCells>
  <hyperlinks>
    <hyperlink ref="C9:E9" location="Исходный!R1C1" display="В Исходный прайс" xr:uid="{DDA5F9C8-B090-4F00-A826-89EF9F2FFF1C}"/>
  </hyperlinks>
  <pageMargins left="0.23622047244094491" right="0.23622047244094491" top="0.74803149606299213" bottom="0.74803149606299213" header="0.31496062992125984" footer="0.31496062992125984"/>
  <pageSetup paperSize="9" scale="5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0BCC-0AD4-4A04-953F-B7288867B772}">
  <sheetPr>
    <pageSetUpPr fitToPage="1"/>
  </sheetPr>
  <dimension ref="A1:L40"/>
  <sheetViews>
    <sheetView showRuler="0" topLeftCell="A2" zoomScale="80" zoomScaleNormal="80" zoomScalePageLayoutView="70" workbookViewId="0">
      <selection activeCell="C9" sqref="C9:E9"/>
    </sheetView>
  </sheetViews>
  <sheetFormatPr defaultColWidth="9.1796875" defaultRowHeight="10" x14ac:dyDescent="0.2"/>
  <cols>
    <col min="1" max="1" width="32.81640625" style="1" customWidth="1"/>
    <col min="2" max="2" width="19.26953125" style="1" customWidth="1"/>
    <col min="3" max="3" width="33.453125" style="1" customWidth="1"/>
    <col min="4" max="4" width="9.1796875" style="1"/>
    <col min="5" max="6" width="10.54296875" style="1" customWidth="1"/>
    <col min="7" max="7" width="8.54296875" style="1" hidden="1" customWidth="1"/>
    <col min="8" max="8" width="13.54296875" style="1" customWidth="1"/>
    <col min="9" max="9" width="13.54296875" style="3" customWidth="1"/>
    <col min="10" max="11" width="13.54296875" style="1" customWidth="1"/>
    <col min="12" max="12" width="13.54296875" style="1" hidden="1" customWidth="1"/>
    <col min="13" max="13" width="14.1796875" style="1" customWidth="1"/>
    <col min="14" max="16384" width="9.1796875" style="1"/>
  </cols>
  <sheetData>
    <row r="1" spans="1:12" ht="4.5" hidden="1" customHeight="1" x14ac:dyDescent="0.2"/>
    <row r="2" spans="1:12" ht="90" customHeight="1" x14ac:dyDescent="0.2">
      <c r="A2" s="248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2" ht="16.5" customHeight="1" x14ac:dyDescent="0.2">
      <c r="A11" s="241"/>
      <c r="B11" s="241"/>
      <c r="C11" s="241"/>
      <c r="D11" s="77" t="s">
        <v>306</v>
      </c>
      <c r="E11" s="52" t="s">
        <v>9</v>
      </c>
      <c r="F11" s="49" t="s">
        <v>10</v>
      </c>
      <c r="G11" s="241"/>
      <c r="H11" s="52" t="s">
        <v>8</v>
      </c>
      <c r="I11" s="45" t="s">
        <v>6</v>
      </c>
      <c r="J11" s="52" t="s">
        <v>7</v>
      </c>
      <c r="K11" s="52" t="s">
        <v>74</v>
      </c>
      <c r="L11" s="235"/>
    </row>
    <row r="12" spans="1:12" s="5" customFormat="1" ht="19" customHeight="1" x14ac:dyDescent="0.2">
      <c r="A12" s="51" t="s">
        <v>761</v>
      </c>
      <c r="B12" s="51"/>
      <c r="C12" s="245" t="s">
        <v>762</v>
      </c>
      <c r="D12" s="246"/>
      <c r="E12" s="246"/>
      <c r="F12" s="246"/>
      <c r="G12" s="246"/>
      <c r="H12" s="246"/>
      <c r="I12" s="246"/>
      <c r="J12" s="246"/>
      <c r="K12" s="247"/>
      <c r="L12" s="46">
        <f t="shared" ref="L12:L22" si="0">K12*G12</f>
        <v>0</v>
      </c>
    </row>
    <row r="13" spans="1:12" ht="19" customHeight="1" x14ac:dyDescent="0.35">
      <c r="A13" s="48" t="s">
        <v>200</v>
      </c>
      <c r="B13" s="49" t="s">
        <v>361</v>
      </c>
      <c r="C13" s="116" t="s">
        <v>756</v>
      </c>
      <c r="D13" s="112" t="s">
        <v>307</v>
      </c>
      <c r="E13" s="68">
        <v>4.0999999999999996</v>
      </c>
      <c r="F13" s="68">
        <v>4.4000000000000004</v>
      </c>
      <c r="G13" s="52">
        <v>1</v>
      </c>
      <c r="H13" s="45"/>
      <c r="I13" s="45"/>
      <c r="J13" s="45">
        <v>93500</v>
      </c>
      <c r="K13" s="46">
        <f>J13-J13*$K$9/100</f>
        <v>93500</v>
      </c>
      <c r="L13" s="46">
        <f t="shared" si="0"/>
        <v>93500</v>
      </c>
    </row>
    <row r="14" spans="1:12" ht="19" customHeight="1" x14ac:dyDescent="0.35">
      <c r="A14" s="48" t="s">
        <v>200</v>
      </c>
      <c r="B14" s="49" t="s">
        <v>361</v>
      </c>
      <c r="C14" s="116" t="s">
        <v>757</v>
      </c>
      <c r="D14" s="112" t="s">
        <v>307</v>
      </c>
      <c r="E14" s="68">
        <v>5.27</v>
      </c>
      <c r="F14" s="68">
        <v>5.57</v>
      </c>
      <c r="G14" s="52">
        <v>1</v>
      </c>
      <c r="H14" s="45"/>
      <c r="I14" s="45"/>
      <c r="J14" s="45">
        <v>99300</v>
      </c>
      <c r="K14" s="46">
        <f>J14-J14*$K$9/100</f>
        <v>99300</v>
      </c>
      <c r="L14" s="46">
        <f t="shared" si="0"/>
        <v>99300</v>
      </c>
    </row>
    <row r="15" spans="1:12" ht="19" customHeight="1" x14ac:dyDescent="0.35">
      <c r="A15" s="48" t="s">
        <v>200</v>
      </c>
      <c r="B15" s="49" t="s">
        <v>361</v>
      </c>
      <c r="C15" s="116" t="s">
        <v>758</v>
      </c>
      <c r="D15" s="112" t="s">
        <v>307</v>
      </c>
      <c r="E15" s="68">
        <v>6.15</v>
      </c>
      <c r="F15" s="68">
        <v>6.45</v>
      </c>
      <c r="G15" s="52">
        <v>1</v>
      </c>
      <c r="H15" s="45"/>
      <c r="I15" s="45"/>
      <c r="J15" s="45">
        <v>128300</v>
      </c>
      <c r="K15" s="46">
        <f>J15-J15*$K$9/100</f>
        <v>128300</v>
      </c>
      <c r="L15" s="46">
        <f t="shared" si="0"/>
        <v>128300</v>
      </c>
    </row>
    <row r="16" spans="1:12" ht="19" customHeight="1" x14ac:dyDescent="0.35">
      <c r="A16" s="48" t="s">
        <v>200</v>
      </c>
      <c r="B16" s="49" t="s">
        <v>361</v>
      </c>
      <c r="C16" s="116" t="s">
        <v>759</v>
      </c>
      <c r="D16" s="112" t="s">
        <v>307</v>
      </c>
      <c r="E16" s="68">
        <v>10.55</v>
      </c>
      <c r="F16" s="68">
        <v>10.55</v>
      </c>
      <c r="G16" s="52">
        <v>1</v>
      </c>
      <c r="H16" s="46"/>
      <c r="I16" s="45"/>
      <c r="J16" s="45">
        <v>250600</v>
      </c>
      <c r="K16" s="46">
        <f>J16-J16*$K$9/100</f>
        <v>250600</v>
      </c>
      <c r="L16" s="46">
        <f t="shared" si="0"/>
        <v>250600</v>
      </c>
    </row>
    <row r="17" spans="1:12" ht="19" customHeight="1" x14ac:dyDescent="0.35">
      <c r="A17" s="48" t="s">
        <v>200</v>
      </c>
      <c r="B17" s="49" t="s">
        <v>361</v>
      </c>
      <c r="C17" s="116" t="s">
        <v>760</v>
      </c>
      <c r="D17" s="112" t="s">
        <v>307</v>
      </c>
      <c r="E17" s="68">
        <v>12.31</v>
      </c>
      <c r="F17" s="68">
        <v>12.31</v>
      </c>
      <c r="G17" s="52">
        <v>1</v>
      </c>
      <c r="H17" s="46"/>
      <c r="I17" s="45"/>
      <c r="J17" s="45">
        <v>267400</v>
      </c>
      <c r="K17" s="46">
        <f>J17-J17*$K$9/100</f>
        <v>267400</v>
      </c>
      <c r="L17" s="46">
        <f t="shared" si="0"/>
        <v>267400</v>
      </c>
    </row>
    <row r="18" spans="1:12" s="5" customFormat="1" ht="19" customHeight="1" x14ac:dyDescent="0.2">
      <c r="A18" s="51" t="s">
        <v>1157</v>
      </c>
      <c r="B18" s="51"/>
      <c r="C18" s="245" t="s">
        <v>763</v>
      </c>
      <c r="D18" s="246"/>
      <c r="E18" s="246"/>
      <c r="F18" s="246"/>
      <c r="G18" s="246"/>
      <c r="H18" s="246"/>
      <c r="I18" s="246"/>
      <c r="J18" s="246"/>
      <c r="K18" s="247"/>
      <c r="L18" s="46">
        <f t="shared" si="0"/>
        <v>0</v>
      </c>
    </row>
    <row r="19" spans="1:12" ht="19" customHeight="1" x14ac:dyDescent="0.35">
      <c r="A19" s="48" t="s">
        <v>201</v>
      </c>
      <c r="B19" s="49" t="s">
        <v>361</v>
      </c>
      <c r="C19" s="116" t="s">
        <v>764</v>
      </c>
      <c r="D19" s="112" t="s">
        <v>307</v>
      </c>
      <c r="E19" s="68">
        <v>2.64</v>
      </c>
      <c r="F19" s="68">
        <v>2.78</v>
      </c>
      <c r="G19" s="52">
        <v>1</v>
      </c>
      <c r="H19" s="45"/>
      <c r="I19" s="45"/>
      <c r="J19" s="45">
        <v>24300</v>
      </c>
      <c r="K19" s="46">
        <f>J19-J19*$K$9/100</f>
        <v>24300</v>
      </c>
      <c r="L19" s="46">
        <f t="shared" si="0"/>
        <v>24300</v>
      </c>
    </row>
    <row r="20" spans="1:12" ht="19" customHeight="1" x14ac:dyDescent="0.35">
      <c r="A20" s="48" t="s">
        <v>201</v>
      </c>
      <c r="B20" s="49" t="s">
        <v>361</v>
      </c>
      <c r="C20" s="116" t="s">
        <v>765</v>
      </c>
      <c r="D20" s="112" t="s">
        <v>307</v>
      </c>
      <c r="E20" s="68">
        <v>3.52</v>
      </c>
      <c r="F20" s="68">
        <v>3.81</v>
      </c>
      <c r="G20" s="52">
        <v>1</v>
      </c>
      <c r="H20" s="45"/>
      <c r="I20" s="45"/>
      <c r="J20" s="45">
        <v>26000</v>
      </c>
      <c r="K20" s="46">
        <f>J20-J20*$K$9/100</f>
        <v>26000</v>
      </c>
      <c r="L20" s="46">
        <f t="shared" si="0"/>
        <v>26000</v>
      </c>
    </row>
    <row r="21" spans="1:12" ht="19" customHeight="1" x14ac:dyDescent="0.35">
      <c r="A21" s="48" t="s">
        <v>201</v>
      </c>
      <c r="B21" s="49" t="s">
        <v>361</v>
      </c>
      <c r="C21" s="116" t="s">
        <v>766</v>
      </c>
      <c r="D21" s="112" t="s">
        <v>307</v>
      </c>
      <c r="E21" s="68">
        <v>5.27</v>
      </c>
      <c r="F21" s="68">
        <v>5.57</v>
      </c>
      <c r="G21" s="52">
        <v>1</v>
      </c>
      <c r="H21" s="45"/>
      <c r="I21" s="45"/>
      <c r="J21" s="45">
        <v>33400</v>
      </c>
      <c r="K21" s="46">
        <f>J21-J21*$K$9/100</f>
        <v>33400</v>
      </c>
      <c r="L21" s="46">
        <f t="shared" si="0"/>
        <v>33400</v>
      </c>
    </row>
    <row r="22" spans="1:12" ht="19" customHeight="1" x14ac:dyDescent="0.35">
      <c r="A22" s="48" t="s">
        <v>201</v>
      </c>
      <c r="B22" s="49" t="s">
        <v>361</v>
      </c>
      <c r="C22" s="116" t="s">
        <v>767</v>
      </c>
      <c r="D22" s="112" t="s">
        <v>307</v>
      </c>
      <c r="E22" s="68">
        <v>7.33</v>
      </c>
      <c r="F22" s="68">
        <v>7.33</v>
      </c>
      <c r="G22" s="52">
        <v>1</v>
      </c>
      <c r="H22" s="45"/>
      <c r="I22" s="45"/>
      <c r="J22" s="45">
        <v>42600</v>
      </c>
      <c r="K22" s="46">
        <f>J22-J22*$K$9/100</f>
        <v>42600</v>
      </c>
      <c r="L22" s="46">
        <f t="shared" si="0"/>
        <v>42600</v>
      </c>
    </row>
    <row r="23" spans="1:12" s="5" customFormat="1" ht="19" customHeight="1" x14ac:dyDescent="0.2">
      <c r="A23" s="51" t="s">
        <v>1149</v>
      </c>
      <c r="B23" s="51"/>
      <c r="C23" s="245" t="s">
        <v>1150</v>
      </c>
      <c r="D23" s="246"/>
      <c r="E23" s="246"/>
      <c r="F23" s="246"/>
      <c r="G23" s="246"/>
      <c r="H23" s="246"/>
      <c r="I23" s="246"/>
      <c r="J23" s="246"/>
      <c r="K23" s="247"/>
      <c r="L23" s="46">
        <f t="shared" ref="L23:L35" si="1">K23*G23</f>
        <v>0</v>
      </c>
    </row>
    <row r="24" spans="1:12" ht="19" customHeight="1" x14ac:dyDescent="0.35">
      <c r="A24" s="48" t="s">
        <v>200</v>
      </c>
      <c r="B24" s="49" t="s">
        <v>361</v>
      </c>
      <c r="C24" s="116" t="s">
        <v>1151</v>
      </c>
      <c r="D24" s="112" t="s">
        <v>307</v>
      </c>
      <c r="E24" s="68">
        <v>4.0999999999999996</v>
      </c>
      <c r="F24" s="68">
        <v>4.4000000000000004</v>
      </c>
      <c r="G24" s="52">
        <v>1</v>
      </c>
      <c r="H24" s="45"/>
      <c r="I24" s="45"/>
      <c r="J24" s="45">
        <v>97500</v>
      </c>
      <c r="K24" s="46">
        <f t="shared" ref="K24:K29" si="2">J24-J24*$K$9/100</f>
        <v>97500</v>
      </c>
      <c r="L24" s="46">
        <f t="shared" si="1"/>
        <v>97500</v>
      </c>
    </row>
    <row r="25" spans="1:12" ht="19" customHeight="1" x14ac:dyDescent="0.35">
      <c r="A25" s="48" t="s">
        <v>200</v>
      </c>
      <c r="B25" s="49" t="s">
        <v>361</v>
      </c>
      <c r="C25" s="116" t="s">
        <v>1152</v>
      </c>
      <c r="D25" s="112" t="s">
        <v>307</v>
      </c>
      <c r="E25" s="68">
        <v>5.3</v>
      </c>
      <c r="F25" s="68">
        <v>5.6</v>
      </c>
      <c r="G25" s="52">
        <v>1</v>
      </c>
      <c r="H25" s="45"/>
      <c r="I25" s="45"/>
      <c r="J25" s="45">
        <v>103600</v>
      </c>
      <c r="K25" s="46">
        <f t="shared" si="2"/>
        <v>103600</v>
      </c>
      <c r="L25" s="46">
        <f t="shared" si="1"/>
        <v>103600</v>
      </c>
    </row>
    <row r="26" spans="1:12" ht="19" customHeight="1" x14ac:dyDescent="0.35">
      <c r="A26" s="48" t="s">
        <v>200</v>
      </c>
      <c r="B26" s="49" t="s">
        <v>361</v>
      </c>
      <c r="C26" s="116" t="s">
        <v>1153</v>
      </c>
      <c r="D26" s="112" t="s">
        <v>307</v>
      </c>
      <c r="E26" s="68">
        <v>6.2</v>
      </c>
      <c r="F26" s="68">
        <v>6.5</v>
      </c>
      <c r="G26" s="52">
        <v>1</v>
      </c>
      <c r="H26" s="45"/>
      <c r="I26" s="45"/>
      <c r="J26" s="45">
        <v>133600</v>
      </c>
      <c r="K26" s="46">
        <f t="shared" si="2"/>
        <v>133600</v>
      </c>
      <c r="L26" s="46">
        <f t="shared" si="1"/>
        <v>133600</v>
      </c>
    </row>
    <row r="27" spans="1:12" ht="19" customHeight="1" x14ac:dyDescent="0.35">
      <c r="A27" s="48" t="s">
        <v>200</v>
      </c>
      <c r="B27" s="49" t="s">
        <v>361</v>
      </c>
      <c r="C27" s="116" t="s">
        <v>1154</v>
      </c>
      <c r="D27" s="112" t="s">
        <v>307</v>
      </c>
      <c r="E27" s="68">
        <v>7.9</v>
      </c>
      <c r="F27" s="68">
        <v>8.1999999999999993</v>
      </c>
      <c r="G27" s="52">
        <v>1</v>
      </c>
      <c r="H27" s="45"/>
      <c r="I27" s="45"/>
      <c r="J27" s="45">
        <v>148300</v>
      </c>
      <c r="K27" s="46">
        <f t="shared" si="2"/>
        <v>148300</v>
      </c>
      <c r="L27" s="46">
        <f t="shared" si="1"/>
        <v>148300</v>
      </c>
    </row>
    <row r="28" spans="1:12" ht="19" customHeight="1" x14ac:dyDescent="0.35">
      <c r="A28" s="48" t="s">
        <v>200</v>
      </c>
      <c r="B28" s="49" t="s">
        <v>361</v>
      </c>
      <c r="C28" s="116" t="s">
        <v>1155</v>
      </c>
      <c r="D28" s="112" t="s">
        <v>307</v>
      </c>
      <c r="E28" s="68">
        <v>10.6</v>
      </c>
      <c r="F28" s="68">
        <v>10.6</v>
      </c>
      <c r="G28" s="52">
        <v>1</v>
      </c>
      <c r="H28" s="46"/>
      <c r="I28" s="45"/>
      <c r="J28" s="45">
        <v>238000</v>
      </c>
      <c r="K28" s="46">
        <f t="shared" si="2"/>
        <v>238000</v>
      </c>
      <c r="L28" s="46">
        <f t="shared" si="1"/>
        <v>238000</v>
      </c>
    </row>
    <row r="29" spans="1:12" ht="19" customHeight="1" x14ac:dyDescent="0.35">
      <c r="A29" s="48" t="s">
        <v>200</v>
      </c>
      <c r="B29" s="49" t="s">
        <v>361</v>
      </c>
      <c r="C29" s="116" t="s">
        <v>1156</v>
      </c>
      <c r="D29" s="112" t="s">
        <v>307</v>
      </c>
      <c r="E29" s="68">
        <v>12.3</v>
      </c>
      <c r="F29" s="68">
        <v>12.3</v>
      </c>
      <c r="G29" s="52">
        <v>1</v>
      </c>
      <c r="H29" s="46"/>
      <c r="I29" s="45"/>
      <c r="J29" s="45">
        <v>253800</v>
      </c>
      <c r="K29" s="46">
        <f t="shared" si="2"/>
        <v>253800</v>
      </c>
      <c r="L29" s="46">
        <f t="shared" si="1"/>
        <v>253800</v>
      </c>
    </row>
    <row r="30" spans="1:12" s="5" customFormat="1" ht="19" customHeight="1" x14ac:dyDescent="0.2">
      <c r="A30" s="51" t="s">
        <v>1158</v>
      </c>
      <c r="B30" s="51"/>
      <c r="C30" s="245" t="s">
        <v>1164</v>
      </c>
      <c r="D30" s="246"/>
      <c r="E30" s="246"/>
      <c r="F30" s="246"/>
      <c r="G30" s="246"/>
      <c r="H30" s="246"/>
      <c r="I30" s="246"/>
      <c r="J30" s="246"/>
      <c r="K30" s="247"/>
      <c r="L30" s="46">
        <f t="shared" si="1"/>
        <v>0</v>
      </c>
    </row>
    <row r="31" spans="1:12" ht="19" customHeight="1" x14ac:dyDescent="0.35">
      <c r="A31" s="48" t="s">
        <v>201</v>
      </c>
      <c r="B31" s="49" t="s">
        <v>361</v>
      </c>
      <c r="C31" s="116" t="s">
        <v>1159</v>
      </c>
      <c r="D31" s="112" t="s">
        <v>307</v>
      </c>
      <c r="E31" s="68">
        <v>2.0527859237536656</v>
      </c>
      <c r="F31" s="68">
        <v>2.3460410557184752</v>
      </c>
      <c r="G31" s="52">
        <v>1</v>
      </c>
      <c r="H31" s="45"/>
      <c r="I31" s="45"/>
      <c r="J31" s="45">
        <v>24500</v>
      </c>
      <c r="K31" s="46">
        <f>J31-J31*$K$9/100</f>
        <v>24500</v>
      </c>
      <c r="L31" s="46">
        <f>K31*G31</f>
        <v>24500</v>
      </c>
    </row>
    <row r="32" spans="1:12" ht="19" customHeight="1" x14ac:dyDescent="0.35">
      <c r="A32" s="48" t="s">
        <v>201</v>
      </c>
      <c r="B32" s="49" t="s">
        <v>361</v>
      </c>
      <c r="C32" s="116" t="s">
        <v>1160</v>
      </c>
      <c r="D32" s="112" t="s">
        <v>307</v>
      </c>
      <c r="E32" s="68">
        <v>2.6392961876832843</v>
      </c>
      <c r="F32" s="68">
        <v>2.9325513196480939</v>
      </c>
      <c r="G32" s="52">
        <v>1</v>
      </c>
      <c r="H32" s="45"/>
      <c r="I32" s="45"/>
      <c r="J32" s="45">
        <v>24800</v>
      </c>
      <c r="K32" s="46">
        <f>J32-J32*$K$9/100</f>
        <v>24800</v>
      </c>
      <c r="L32" s="46">
        <f t="shared" si="1"/>
        <v>24800</v>
      </c>
    </row>
    <row r="33" spans="1:12" ht="19" customHeight="1" x14ac:dyDescent="0.35">
      <c r="A33" s="48" t="s">
        <v>201</v>
      </c>
      <c r="B33" s="49" t="s">
        <v>361</v>
      </c>
      <c r="C33" s="116" t="s">
        <v>1161</v>
      </c>
      <c r="D33" s="112" t="s">
        <v>307</v>
      </c>
      <c r="E33" s="68">
        <v>3.5190615835777126</v>
      </c>
      <c r="F33" s="68">
        <v>3.8123167155425217</v>
      </c>
      <c r="G33" s="52">
        <v>1</v>
      </c>
      <c r="H33" s="45"/>
      <c r="I33" s="45"/>
      <c r="J33" s="45">
        <v>26600</v>
      </c>
      <c r="K33" s="46">
        <f>J33-J33*$K$9/100</f>
        <v>26600</v>
      </c>
      <c r="L33" s="46">
        <f t="shared" si="1"/>
        <v>26600</v>
      </c>
    </row>
    <row r="34" spans="1:12" ht="19" customHeight="1" x14ac:dyDescent="0.35">
      <c r="A34" s="48" t="s">
        <v>201</v>
      </c>
      <c r="B34" s="49" t="s">
        <v>361</v>
      </c>
      <c r="C34" s="116" t="s">
        <v>1162</v>
      </c>
      <c r="D34" s="112" t="s">
        <v>307</v>
      </c>
      <c r="E34" s="68">
        <v>5.2785923753665687</v>
      </c>
      <c r="F34" s="68">
        <v>5.3958944281524932</v>
      </c>
      <c r="G34" s="52">
        <v>1</v>
      </c>
      <c r="H34" s="45"/>
      <c r="I34" s="45"/>
      <c r="J34" s="45">
        <v>35500</v>
      </c>
      <c r="K34" s="46">
        <f>J34-J34*$K$9/100</f>
        <v>35500</v>
      </c>
      <c r="L34" s="46">
        <f t="shared" si="1"/>
        <v>35500</v>
      </c>
    </row>
    <row r="35" spans="1:12" ht="19" customHeight="1" x14ac:dyDescent="0.35">
      <c r="A35" s="48" t="s">
        <v>201</v>
      </c>
      <c r="B35" s="49" t="s">
        <v>361</v>
      </c>
      <c r="C35" s="116" t="s">
        <v>1163</v>
      </c>
      <c r="D35" s="112" t="s">
        <v>307</v>
      </c>
      <c r="E35" s="68">
        <v>7.0381231671554252</v>
      </c>
      <c r="F35" s="68">
        <v>7.3313782991202343</v>
      </c>
      <c r="G35" s="52">
        <v>1</v>
      </c>
      <c r="H35" s="45"/>
      <c r="I35" s="45"/>
      <c r="J35" s="45">
        <v>43400</v>
      </c>
      <c r="K35" s="46">
        <f>J35-J35*$K$9/100</f>
        <v>43400</v>
      </c>
      <c r="L35" s="46">
        <f t="shared" si="1"/>
        <v>43400</v>
      </c>
    </row>
    <row r="36" spans="1:12" s="5" customFormat="1" ht="19" customHeight="1" x14ac:dyDescent="0.2">
      <c r="A36" s="51" t="s">
        <v>203</v>
      </c>
      <c r="B36" s="51"/>
      <c r="C36" s="245" t="s">
        <v>830</v>
      </c>
      <c r="D36" s="246"/>
      <c r="E36" s="246"/>
      <c r="F36" s="246"/>
      <c r="G36" s="246"/>
      <c r="H36" s="246"/>
      <c r="I36" s="246"/>
      <c r="J36" s="246"/>
      <c r="K36" s="247"/>
      <c r="L36" s="46">
        <f>K36*G36</f>
        <v>0</v>
      </c>
    </row>
    <row r="37" spans="1:12" ht="36.75" customHeight="1" x14ac:dyDescent="0.2">
      <c r="A37" s="48" t="s">
        <v>831</v>
      </c>
      <c r="B37" s="49" t="s">
        <v>185</v>
      </c>
      <c r="C37" s="52" t="s">
        <v>532</v>
      </c>
      <c r="D37" s="52" t="s">
        <v>307</v>
      </c>
      <c r="E37" s="47"/>
      <c r="F37" s="47"/>
      <c r="G37" s="52">
        <v>1</v>
      </c>
      <c r="H37" s="45"/>
      <c r="I37" s="45"/>
      <c r="J37" s="45">
        <v>4800</v>
      </c>
      <c r="K37" s="46">
        <f>J37-J37*$K$9/100</f>
        <v>4800</v>
      </c>
      <c r="L37" s="46">
        <f>K37*G37</f>
        <v>4800</v>
      </c>
    </row>
    <row r="38" spans="1:12" ht="21.75" customHeight="1" x14ac:dyDescent="0.2">
      <c r="A38" s="236" t="s">
        <v>139</v>
      </c>
      <c r="B38" s="236"/>
      <c r="C38" s="236"/>
      <c r="D38" s="236"/>
      <c r="E38" s="236"/>
      <c r="F38" s="236"/>
      <c r="G38" s="236"/>
      <c r="H38" s="236"/>
      <c r="I38" s="236"/>
      <c r="J38" s="236"/>
      <c r="K38" s="236"/>
    </row>
    <row r="39" spans="1:12" x14ac:dyDescent="0.2">
      <c r="I39" s="40"/>
    </row>
    <row r="40" spans="1:12" ht="93" customHeight="1" x14ac:dyDescent="0.3">
      <c r="A40" s="227" t="s">
        <v>1244</v>
      </c>
      <c r="B40" s="227"/>
      <c r="C40" s="227"/>
      <c r="D40" s="227"/>
      <c r="E40" s="227"/>
      <c r="F40" s="227"/>
      <c r="G40" s="227"/>
      <c r="H40" s="227"/>
      <c r="I40" s="227"/>
    </row>
  </sheetData>
  <mergeCells count="16">
    <mergeCell ref="A38:K38"/>
    <mergeCell ref="A40:I40"/>
    <mergeCell ref="L10:L11"/>
    <mergeCell ref="C12:K12"/>
    <mergeCell ref="C18:K18"/>
    <mergeCell ref="C36:K36"/>
    <mergeCell ref="C23:K23"/>
    <mergeCell ref="C30:K30"/>
    <mergeCell ref="A2:K2"/>
    <mergeCell ref="C9:E9"/>
    <mergeCell ref="A10:A11"/>
    <mergeCell ref="B10:B11"/>
    <mergeCell ref="C10:C11"/>
    <mergeCell ref="E10:F10"/>
    <mergeCell ref="G10:G11"/>
    <mergeCell ref="H10:J10"/>
  </mergeCells>
  <phoneticPr fontId="46" type="noConversion"/>
  <hyperlinks>
    <hyperlink ref="C9:E9" location="Исходный!R1C1" display="В Исходный прайс" xr:uid="{1F18DAD6-23BA-469F-AA8A-D12CE1B89F83}"/>
  </hyperlinks>
  <pageMargins left="0.23622047244094491" right="0.23622047244094491" top="0.74803149606299213" bottom="0.74803149606299213" header="0.31496062992125984" footer="0.31496062992125984"/>
  <pageSetup paperSize="9" scale="5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20129-B223-4E45-A710-A44750F0E2F4}">
  <sheetPr>
    <pageSetUpPr fitToPage="1"/>
  </sheetPr>
  <dimension ref="A1:M20"/>
  <sheetViews>
    <sheetView topLeftCell="A2" zoomScale="80" zoomScaleNormal="80" workbookViewId="0">
      <selection activeCell="A20" sqref="A20:I20"/>
    </sheetView>
  </sheetViews>
  <sheetFormatPr defaultColWidth="9.1796875" defaultRowHeight="10" x14ac:dyDescent="0.2"/>
  <cols>
    <col min="1" max="1" width="32.1796875" style="1" customWidth="1"/>
    <col min="2" max="2" width="43.7265625" style="1" customWidth="1"/>
    <col min="3" max="3" width="33.54296875" style="1" customWidth="1"/>
    <col min="4" max="4" width="9.1796875" style="1"/>
    <col min="5" max="6" width="10.54296875" style="1" customWidth="1"/>
    <col min="7" max="7" width="8.54296875" style="1" hidden="1" customWidth="1"/>
    <col min="8" max="8" width="13.54296875" style="1" customWidth="1"/>
    <col min="9" max="9" width="13.54296875" style="3" customWidth="1"/>
    <col min="10" max="11" width="13.54296875" style="1" customWidth="1"/>
    <col min="12" max="12" width="13.54296875" style="1" hidden="1" customWidth="1"/>
    <col min="13" max="16384" width="9.1796875" style="1"/>
  </cols>
  <sheetData>
    <row r="1" spans="1:13" ht="4.5" hidden="1" customHeight="1" x14ac:dyDescent="0.2"/>
    <row r="2" spans="1:13" ht="90" customHeight="1" x14ac:dyDescent="0.2">
      <c r="A2" s="253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31"/>
    </row>
    <row r="3" spans="1:13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3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3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3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3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3" ht="16.5" customHeight="1" x14ac:dyDescent="0.2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3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3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3" ht="16.5" customHeight="1" x14ac:dyDescent="0.2">
      <c r="A11" s="241"/>
      <c r="B11" s="241"/>
      <c r="C11" s="241"/>
      <c r="D11" s="77" t="s">
        <v>306</v>
      </c>
      <c r="E11" s="52" t="s">
        <v>9</v>
      </c>
      <c r="F11" s="49" t="s">
        <v>10</v>
      </c>
      <c r="G11" s="241"/>
      <c r="H11" s="52" t="s">
        <v>8</v>
      </c>
      <c r="I11" s="45" t="s">
        <v>6</v>
      </c>
      <c r="J11" s="52" t="s">
        <v>7</v>
      </c>
      <c r="K11" s="52" t="s">
        <v>74</v>
      </c>
      <c r="L11" s="235"/>
    </row>
    <row r="12" spans="1:13" s="5" customFormat="1" ht="19" customHeight="1" x14ac:dyDescent="0.2">
      <c r="A12" s="51" t="s">
        <v>12</v>
      </c>
      <c r="B12" s="51" t="s">
        <v>579</v>
      </c>
      <c r="C12" s="245" t="s">
        <v>586</v>
      </c>
      <c r="D12" s="246"/>
      <c r="E12" s="246"/>
      <c r="F12" s="246"/>
      <c r="G12" s="246"/>
      <c r="H12" s="246"/>
      <c r="I12" s="246"/>
      <c r="J12" s="246"/>
      <c r="K12" s="247"/>
      <c r="L12" s="46">
        <f t="shared" ref="L12:L17" si="0">K12*G12</f>
        <v>0</v>
      </c>
    </row>
    <row r="13" spans="1:13" ht="19" customHeight="1" x14ac:dyDescent="0.35">
      <c r="A13" s="133" t="s">
        <v>0</v>
      </c>
      <c r="B13" s="134" t="s">
        <v>580</v>
      </c>
      <c r="C13" s="135" t="s">
        <v>581</v>
      </c>
      <c r="D13" s="135" t="s">
        <v>307</v>
      </c>
      <c r="E13" s="136">
        <v>2.2000000000000002</v>
      </c>
      <c r="F13" s="136">
        <v>2.2000000000000002</v>
      </c>
      <c r="G13" s="137">
        <v>1</v>
      </c>
      <c r="H13" s="138"/>
      <c r="I13" s="138"/>
      <c r="J13" s="138">
        <v>0</v>
      </c>
      <c r="K13" s="139">
        <f>J13-J13*$K$9/100</f>
        <v>0</v>
      </c>
      <c r="L13" s="139">
        <f t="shared" si="0"/>
        <v>0</v>
      </c>
      <c r="M13" s="149" t="s">
        <v>806</v>
      </c>
    </row>
    <row r="14" spans="1:13" s="74" customFormat="1" ht="19" customHeight="1" x14ac:dyDescent="0.35">
      <c r="A14" s="48" t="s">
        <v>0</v>
      </c>
      <c r="B14" s="49" t="s">
        <v>580</v>
      </c>
      <c r="C14" s="116" t="s">
        <v>582</v>
      </c>
      <c r="D14" s="116" t="s">
        <v>307</v>
      </c>
      <c r="E14" s="47">
        <v>2.64</v>
      </c>
      <c r="F14" s="47">
        <v>2.78</v>
      </c>
      <c r="G14" s="52">
        <v>1</v>
      </c>
      <c r="H14" s="45"/>
      <c r="I14" s="45"/>
      <c r="J14" s="45">
        <v>38300</v>
      </c>
      <c r="K14" s="46">
        <f>J14-J14*$K$9/100</f>
        <v>38300</v>
      </c>
      <c r="L14" s="46">
        <f t="shared" si="0"/>
        <v>38300</v>
      </c>
    </row>
    <row r="15" spans="1:13" s="74" customFormat="1" ht="19" customHeight="1" x14ac:dyDescent="0.35">
      <c r="A15" s="48" t="s">
        <v>0</v>
      </c>
      <c r="B15" s="49" t="s">
        <v>580</v>
      </c>
      <c r="C15" s="116" t="s">
        <v>583</v>
      </c>
      <c r="D15" s="116" t="s">
        <v>307</v>
      </c>
      <c r="E15" s="47">
        <v>3.52</v>
      </c>
      <c r="F15" s="47">
        <v>3.66</v>
      </c>
      <c r="G15" s="52">
        <v>1</v>
      </c>
      <c r="H15" s="45"/>
      <c r="I15" s="45"/>
      <c r="J15" s="45">
        <v>50800</v>
      </c>
      <c r="K15" s="46">
        <f>J15-J15*$K$9/100</f>
        <v>50800</v>
      </c>
      <c r="L15" s="46">
        <f t="shared" si="0"/>
        <v>50800</v>
      </c>
      <c r="M15" s="86"/>
    </row>
    <row r="16" spans="1:13" s="74" customFormat="1" ht="19" customHeight="1" x14ac:dyDescent="0.35">
      <c r="A16" s="133" t="s">
        <v>0</v>
      </c>
      <c r="B16" s="134" t="s">
        <v>580</v>
      </c>
      <c r="C16" s="135" t="s">
        <v>584</v>
      </c>
      <c r="D16" s="135" t="s">
        <v>307</v>
      </c>
      <c r="E16" s="136">
        <v>5.28</v>
      </c>
      <c r="F16" s="136">
        <v>5.42</v>
      </c>
      <c r="G16" s="137">
        <v>1</v>
      </c>
      <c r="H16" s="139"/>
      <c r="I16" s="138"/>
      <c r="J16" s="138">
        <v>0</v>
      </c>
      <c r="K16" s="139">
        <f>J16-J16*$K$9/100</f>
        <v>0</v>
      </c>
      <c r="L16" s="139">
        <f t="shared" si="0"/>
        <v>0</v>
      </c>
      <c r="M16" s="150" t="s">
        <v>806</v>
      </c>
    </row>
    <row r="17" spans="1:12" ht="19" customHeight="1" x14ac:dyDescent="0.35">
      <c r="A17" s="48" t="s">
        <v>0</v>
      </c>
      <c r="B17" s="49" t="s">
        <v>580</v>
      </c>
      <c r="C17" s="116" t="s">
        <v>585</v>
      </c>
      <c r="D17" s="116" t="s">
        <v>307</v>
      </c>
      <c r="E17" s="47">
        <v>7.33</v>
      </c>
      <c r="F17" s="47">
        <v>7.62</v>
      </c>
      <c r="G17" s="52">
        <v>1</v>
      </c>
      <c r="H17" s="46"/>
      <c r="I17" s="45"/>
      <c r="J17" s="45">
        <v>103100</v>
      </c>
      <c r="K17" s="46">
        <f>J17-J17*$K$9/100</f>
        <v>103100</v>
      </c>
      <c r="L17" s="46">
        <f t="shared" si="0"/>
        <v>103100</v>
      </c>
    </row>
    <row r="18" spans="1:12" ht="21.75" customHeight="1" x14ac:dyDescent="0.2">
      <c r="A18" s="236" t="s">
        <v>139</v>
      </c>
      <c r="B18" s="236"/>
      <c r="C18" s="236"/>
      <c r="D18" s="236"/>
      <c r="E18" s="236"/>
      <c r="F18" s="236"/>
      <c r="G18" s="236"/>
      <c r="H18" s="236"/>
      <c r="I18" s="236"/>
      <c r="J18" s="236"/>
      <c r="K18" s="236"/>
    </row>
    <row r="19" spans="1:12" x14ac:dyDescent="0.2">
      <c r="I19" s="40"/>
    </row>
    <row r="20" spans="1:12" ht="93" customHeight="1" x14ac:dyDescent="0.3">
      <c r="A20" s="227" t="s">
        <v>1244</v>
      </c>
      <c r="B20" s="227"/>
      <c r="C20" s="227"/>
      <c r="D20" s="227"/>
      <c r="E20" s="227"/>
      <c r="F20" s="227"/>
      <c r="G20" s="227"/>
      <c r="H20" s="227"/>
      <c r="I20" s="227"/>
    </row>
  </sheetData>
  <mergeCells count="12">
    <mergeCell ref="A20:I20"/>
    <mergeCell ref="A18:K18"/>
    <mergeCell ref="L10:L11"/>
    <mergeCell ref="C12:K12"/>
    <mergeCell ref="A2:K2"/>
    <mergeCell ref="C9:E9"/>
    <mergeCell ref="A10:A11"/>
    <mergeCell ref="B10:B11"/>
    <mergeCell ref="C10:C11"/>
    <mergeCell ref="E10:F10"/>
    <mergeCell ref="G10:G11"/>
    <mergeCell ref="H10:J10"/>
  </mergeCells>
  <hyperlinks>
    <hyperlink ref="C9:E9" location="Исходный!R1C1" display="В Исходный прайс" xr:uid="{E99B676D-B6E9-4394-9C51-7181A288A659}"/>
  </hyperlinks>
  <pageMargins left="0.25" right="0.25" top="0.75" bottom="0.75" header="0.3" footer="0.3"/>
  <pageSetup paperSize="9" scale="4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159"/>
  <sheetViews>
    <sheetView topLeftCell="A2" zoomScale="80" zoomScaleNormal="80" workbookViewId="0">
      <selection activeCell="C9" sqref="C9:E9"/>
    </sheetView>
  </sheetViews>
  <sheetFormatPr defaultColWidth="9.1796875" defaultRowHeight="10" x14ac:dyDescent="0.2"/>
  <cols>
    <col min="1" max="1" width="32.1796875" style="1" customWidth="1"/>
    <col min="2" max="2" width="31.7265625" style="1" customWidth="1"/>
    <col min="3" max="3" width="39.26953125" style="1" customWidth="1"/>
    <col min="4" max="4" width="9.1796875" style="1"/>
    <col min="5" max="6" width="10.54296875" style="1" customWidth="1"/>
    <col min="7" max="7" width="8.54296875" style="1" hidden="1" customWidth="1"/>
    <col min="8" max="8" width="13.54296875" style="1" customWidth="1"/>
    <col min="9" max="9" width="13.54296875" style="3" customWidth="1"/>
    <col min="10" max="11" width="13.54296875" style="1" customWidth="1"/>
    <col min="12" max="12" width="13.54296875" style="1" hidden="1" customWidth="1"/>
    <col min="13" max="13" width="22" style="1" customWidth="1"/>
    <col min="14" max="16384" width="9.1796875" style="1"/>
  </cols>
  <sheetData>
    <row r="1" spans="1:13" ht="4.5" hidden="1" customHeight="1" x14ac:dyDescent="0.2"/>
    <row r="2" spans="1:13" ht="90" customHeight="1" x14ac:dyDescent="0.2">
      <c r="A2" s="253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31"/>
    </row>
    <row r="3" spans="1:13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3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3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3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3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3" ht="16.5" customHeight="1" x14ac:dyDescent="0.2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3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3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3" ht="16.5" customHeight="1" x14ac:dyDescent="0.2">
      <c r="A11" s="241"/>
      <c r="B11" s="241"/>
      <c r="C11" s="241"/>
      <c r="D11" s="77" t="s">
        <v>306</v>
      </c>
      <c r="E11" s="52" t="s">
        <v>9</v>
      </c>
      <c r="F11" s="49" t="s">
        <v>10</v>
      </c>
      <c r="G11" s="241"/>
      <c r="H11" s="52" t="s">
        <v>8</v>
      </c>
      <c r="I11" s="45" t="s">
        <v>6</v>
      </c>
      <c r="J11" s="52" t="s">
        <v>7</v>
      </c>
      <c r="K11" s="52" t="s">
        <v>74</v>
      </c>
      <c r="L11" s="235"/>
    </row>
    <row r="12" spans="1:13" s="5" customFormat="1" ht="19" customHeight="1" x14ac:dyDescent="0.2">
      <c r="A12" s="51" t="s">
        <v>12</v>
      </c>
      <c r="B12" s="51" t="s">
        <v>952</v>
      </c>
      <c r="C12" s="245" t="s">
        <v>1174</v>
      </c>
      <c r="D12" s="246"/>
      <c r="E12" s="246"/>
      <c r="F12" s="246"/>
      <c r="G12" s="246"/>
      <c r="H12" s="246"/>
      <c r="I12" s="246"/>
      <c r="J12" s="246"/>
      <c r="K12" s="247"/>
      <c r="L12" s="46">
        <f t="shared" ref="L12:L17" si="0">K12*G12</f>
        <v>0</v>
      </c>
    </row>
    <row r="13" spans="1:13" ht="19" customHeight="1" x14ac:dyDescent="0.35">
      <c r="A13" s="48" t="s">
        <v>0</v>
      </c>
      <c r="B13" s="49" t="s">
        <v>185</v>
      </c>
      <c r="C13" s="116" t="s">
        <v>953</v>
      </c>
      <c r="D13" s="116" t="s">
        <v>307</v>
      </c>
      <c r="E13" s="47">
        <v>2.4</v>
      </c>
      <c r="F13" s="47">
        <v>2.5</v>
      </c>
      <c r="G13" s="52">
        <v>1</v>
      </c>
      <c r="H13" s="45"/>
      <c r="I13" s="45"/>
      <c r="J13" s="45">
        <v>35200</v>
      </c>
      <c r="K13" s="46">
        <f>J13-J13*$K$9/100</f>
        <v>35200</v>
      </c>
      <c r="L13" s="46">
        <f t="shared" si="0"/>
        <v>35200</v>
      </c>
      <c r="M13" s="1" t="s">
        <v>1223</v>
      </c>
    </row>
    <row r="14" spans="1:13" s="74" customFormat="1" ht="19" customHeight="1" x14ac:dyDescent="0.35">
      <c r="A14" s="48" t="s">
        <v>0</v>
      </c>
      <c r="B14" s="49" t="s">
        <v>185</v>
      </c>
      <c r="C14" s="116" t="s">
        <v>954</v>
      </c>
      <c r="D14" s="116" t="s">
        <v>307</v>
      </c>
      <c r="E14" s="47">
        <v>2.6</v>
      </c>
      <c r="F14" s="47">
        <v>2.6</v>
      </c>
      <c r="G14" s="52">
        <v>1</v>
      </c>
      <c r="H14" s="45"/>
      <c r="I14" s="45"/>
      <c r="J14" s="45">
        <v>38400</v>
      </c>
      <c r="K14" s="46">
        <f>J14-J14*$K$9/100</f>
        <v>38400</v>
      </c>
      <c r="L14" s="46">
        <f t="shared" si="0"/>
        <v>38400</v>
      </c>
      <c r="M14" s="1" t="s">
        <v>1223</v>
      </c>
    </row>
    <row r="15" spans="1:13" s="74" customFormat="1" ht="19" customHeight="1" x14ac:dyDescent="0.35">
      <c r="A15" s="48" t="s">
        <v>0</v>
      </c>
      <c r="B15" s="49" t="s">
        <v>185</v>
      </c>
      <c r="C15" s="116" t="s">
        <v>955</v>
      </c>
      <c r="D15" s="116" t="s">
        <v>307</v>
      </c>
      <c r="E15" s="47">
        <v>3.4</v>
      </c>
      <c r="F15" s="47">
        <v>3.4</v>
      </c>
      <c r="G15" s="52">
        <v>1</v>
      </c>
      <c r="H15" s="45"/>
      <c r="I15" s="45"/>
      <c r="J15" s="45">
        <v>52300</v>
      </c>
      <c r="K15" s="46">
        <f>J15-J15*$K$9/100</f>
        <v>52300</v>
      </c>
      <c r="L15" s="46">
        <f t="shared" si="0"/>
        <v>52300</v>
      </c>
      <c r="M15" s="1" t="s">
        <v>1223</v>
      </c>
    </row>
    <row r="16" spans="1:13" s="74" customFormat="1" ht="19" customHeight="1" x14ac:dyDescent="0.35">
      <c r="A16" s="48" t="s">
        <v>0</v>
      </c>
      <c r="B16" s="49" t="s">
        <v>185</v>
      </c>
      <c r="C16" s="116" t="s">
        <v>956</v>
      </c>
      <c r="D16" s="116" t="s">
        <v>307</v>
      </c>
      <c r="E16" s="47">
        <v>5.5</v>
      </c>
      <c r="F16" s="47">
        <v>5.7</v>
      </c>
      <c r="G16" s="52">
        <v>1</v>
      </c>
      <c r="H16" s="46"/>
      <c r="I16" s="45"/>
      <c r="J16" s="45">
        <v>87900</v>
      </c>
      <c r="K16" s="46">
        <f>J16-J16*$K$9/100</f>
        <v>87900</v>
      </c>
      <c r="L16" s="46">
        <f t="shared" si="0"/>
        <v>87900</v>
      </c>
      <c r="M16" s="1" t="s">
        <v>1223</v>
      </c>
    </row>
    <row r="17" spans="1:13" ht="19" customHeight="1" x14ac:dyDescent="0.35">
      <c r="A17" s="48" t="s">
        <v>0</v>
      </c>
      <c r="B17" s="49" t="s">
        <v>185</v>
      </c>
      <c r="C17" s="116" t="s">
        <v>957</v>
      </c>
      <c r="D17" s="116" t="s">
        <v>307</v>
      </c>
      <c r="E17" s="47">
        <v>7</v>
      </c>
      <c r="F17" s="47">
        <v>1.1000000000000001</v>
      </c>
      <c r="G17" s="52">
        <v>1</v>
      </c>
      <c r="H17" s="46"/>
      <c r="I17" s="45"/>
      <c r="J17" s="45">
        <v>110500</v>
      </c>
      <c r="K17" s="46">
        <f>J17-J17*$K$9/100</f>
        <v>110500</v>
      </c>
      <c r="L17" s="46">
        <f t="shared" si="0"/>
        <v>110500</v>
      </c>
      <c r="M17" s="1" t="s">
        <v>1223</v>
      </c>
    </row>
    <row r="18" spans="1:13" s="5" customFormat="1" ht="19" customHeight="1" x14ac:dyDescent="0.2">
      <c r="A18" s="51" t="s">
        <v>12</v>
      </c>
      <c r="B18" s="51" t="s">
        <v>457</v>
      </c>
      <c r="C18" s="245" t="s">
        <v>814</v>
      </c>
      <c r="D18" s="246"/>
      <c r="E18" s="246"/>
      <c r="F18" s="246"/>
      <c r="G18" s="246"/>
      <c r="H18" s="246"/>
      <c r="I18" s="246"/>
      <c r="J18" s="246"/>
      <c r="K18" s="247"/>
      <c r="L18" s="46">
        <f t="shared" ref="L18:L25" si="1">K18*G18</f>
        <v>0</v>
      </c>
    </row>
    <row r="19" spans="1:13" ht="19" customHeight="1" x14ac:dyDescent="0.35">
      <c r="A19" s="48" t="s">
        <v>0</v>
      </c>
      <c r="B19" s="49" t="s">
        <v>185</v>
      </c>
      <c r="C19" s="116" t="s">
        <v>408</v>
      </c>
      <c r="D19" s="116" t="s">
        <v>307</v>
      </c>
      <c r="E19" s="47">
        <v>3.6</v>
      </c>
      <c r="F19" s="47">
        <v>3.7</v>
      </c>
      <c r="G19" s="52">
        <v>1</v>
      </c>
      <c r="H19" s="45"/>
      <c r="I19" s="45"/>
      <c r="J19" s="45">
        <v>44000</v>
      </c>
      <c r="K19" s="46">
        <f>J19-J19*$K$9/100</f>
        <v>44000</v>
      </c>
      <c r="L19" s="46">
        <f t="shared" si="1"/>
        <v>44000</v>
      </c>
    </row>
    <row r="20" spans="1:13" s="5" customFormat="1" ht="19" customHeight="1" x14ac:dyDescent="0.2">
      <c r="A20" s="51" t="s">
        <v>1224</v>
      </c>
      <c r="B20" s="51" t="s">
        <v>1225</v>
      </c>
      <c r="C20" s="245" t="s">
        <v>1227</v>
      </c>
      <c r="D20" s="246"/>
      <c r="E20" s="246"/>
      <c r="F20" s="246"/>
      <c r="G20" s="246"/>
      <c r="H20" s="246"/>
      <c r="I20" s="246"/>
      <c r="J20" s="246"/>
      <c r="K20" s="247"/>
      <c r="L20" s="46">
        <f t="shared" si="1"/>
        <v>0</v>
      </c>
    </row>
    <row r="21" spans="1:13" ht="19" customHeight="1" x14ac:dyDescent="0.35">
      <c r="A21" s="48" t="s">
        <v>0</v>
      </c>
      <c r="B21" s="49" t="s">
        <v>185</v>
      </c>
      <c r="C21" s="116" t="s">
        <v>1226</v>
      </c>
      <c r="D21" s="116" t="s">
        <v>307</v>
      </c>
      <c r="E21" s="47">
        <v>2.35</v>
      </c>
      <c r="F21" s="47">
        <v>2.4500000000000002</v>
      </c>
      <c r="G21" s="52">
        <v>1</v>
      </c>
      <c r="H21" s="45"/>
      <c r="I21" s="45"/>
      <c r="J21" s="45">
        <v>32400</v>
      </c>
      <c r="K21" s="46">
        <f t="shared" ref="K21:K26" si="2">J21-J21*$K$9/100</f>
        <v>32400</v>
      </c>
      <c r="L21" s="46">
        <f t="shared" si="1"/>
        <v>32400</v>
      </c>
      <c r="M21" s="1" t="s">
        <v>1223</v>
      </c>
    </row>
    <row r="22" spans="1:13" s="74" customFormat="1" ht="19" customHeight="1" x14ac:dyDescent="0.35">
      <c r="A22" s="48" t="s">
        <v>0</v>
      </c>
      <c r="B22" s="49" t="s">
        <v>185</v>
      </c>
      <c r="C22" s="116" t="s">
        <v>1228</v>
      </c>
      <c r="D22" s="116" t="s">
        <v>307</v>
      </c>
      <c r="E22" s="47">
        <v>2.68</v>
      </c>
      <c r="F22" s="47">
        <v>2.76</v>
      </c>
      <c r="G22" s="52">
        <v>1</v>
      </c>
      <c r="H22" s="45"/>
      <c r="I22" s="45"/>
      <c r="J22" s="45">
        <v>35600</v>
      </c>
      <c r="K22" s="46">
        <f t="shared" si="2"/>
        <v>35600</v>
      </c>
      <c r="L22" s="46">
        <f t="shared" si="1"/>
        <v>35600</v>
      </c>
      <c r="M22" s="1" t="s">
        <v>1223</v>
      </c>
    </row>
    <row r="23" spans="1:13" s="74" customFormat="1" ht="19" customHeight="1" x14ac:dyDescent="0.35">
      <c r="A23" s="48" t="s">
        <v>0</v>
      </c>
      <c r="B23" s="49" t="s">
        <v>185</v>
      </c>
      <c r="C23" s="116" t="s">
        <v>1229</v>
      </c>
      <c r="D23" s="116" t="s">
        <v>307</v>
      </c>
      <c r="E23" s="47">
        <v>3.52</v>
      </c>
      <c r="F23" s="47">
        <v>3.6</v>
      </c>
      <c r="G23" s="52">
        <v>1</v>
      </c>
      <c r="H23" s="45"/>
      <c r="I23" s="45"/>
      <c r="J23" s="45">
        <v>48600</v>
      </c>
      <c r="K23" s="46">
        <f t="shared" si="2"/>
        <v>48600</v>
      </c>
      <c r="L23" s="46">
        <f t="shared" si="1"/>
        <v>48600</v>
      </c>
      <c r="M23" s="1" t="s">
        <v>1223</v>
      </c>
    </row>
    <row r="24" spans="1:13" s="74" customFormat="1" ht="19" customHeight="1" x14ac:dyDescent="0.35">
      <c r="A24" s="48" t="s">
        <v>0</v>
      </c>
      <c r="B24" s="49" t="s">
        <v>185</v>
      </c>
      <c r="C24" s="116" t="s">
        <v>1230</v>
      </c>
      <c r="D24" s="116" t="s">
        <v>307</v>
      </c>
      <c r="E24" s="47">
        <v>5.3</v>
      </c>
      <c r="F24" s="47">
        <v>5.35</v>
      </c>
      <c r="G24" s="52">
        <v>1</v>
      </c>
      <c r="H24" s="46"/>
      <c r="I24" s="45"/>
      <c r="J24" s="45">
        <v>79200</v>
      </c>
      <c r="K24" s="46">
        <f t="shared" si="2"/>
        <v>79200</v>
      </c>
      <c r="L24" s="46">
        <f t="shared" si="1"/>
        <v>79200</v>
      </c>
      <c r="M24" s="1" t="s">
        <v>1223</v>
      </c>
    </row>
    <row r="25" spans="1:13" ht="19" customHeight="1" x14ac:dyDescent="0.35">
      <c r="A25" s="48" t="s">
        <v>0</v>
      </c>
      <c r="B25" s="49" t="s">
        <v>185</v>
      </c>
      <c r="C25" s="116" t="s">
        <v>1231</v>
      </c>
      <c r="D25" s="116" t="s">
        <v>307</v>
      </c>
      <c r="E25" s="47">
        <v>7</v>
      </c>
      <c r="F25" s="47">
        <v>7.2</v>
      </c>
      <c r="G25" s="52">
        <v>1</v>
      </c>
      <c r="H25" s="46"/>
      <c r="I25" s="45"/>
      <c r="J25" s="45">
        <v>102100</v>
      </c>
      <c r="K25" s="46">
        <f t="shared" si="2"/>
        <v>102100</v>
      </c>
      <c r="L25" s="46">
        <f t="shared" si="1"/>
        <v>102100</v>
      </c>
      <c r="M25" s="1" t="s">
        <v>1223</v>
      </c>
    </row>
    <row r="26" spans="1:13" ht="19" customHeight="1" x14ac:dyDescent="0.35">
      <c r="A26" s="48" t="s">
        <v>0</v>
      </c>
      <c r="B26" s="49" t="s">
        <v>185</v>
      </c>
      <c r="C26" s="116" t="s">
        <v>1232</v>
      </c>
      <c r="D26" s="116" t="s">
        <v>307</v>
      </c>
      <c r="E26" s="47">
        <v>9.6999999999999993</v>
      </c>
      <c r="F26" s="47">
        <v>9.9</v>
      </c>
      <c r="G26" s="52">
        <v>1</v>
      </c>
      <c r="H26" s="46"/>
      <c r="I26" s="45"/>
      <c r="J26" s="45">
        <v>159000</v>
      </c>
      <c r="K26" s="46">
        <f t="shared" si="2"/>
        <v>159000</v>
      </c>
      <c r="L26" s="46">
        <f>K26*G26</f>
        <v>159000</v>
      </c>
      <c r="M26" s="1" t="s">
        <v>1223</v>
      </c>
    </row>
    <row r="27" spans="1:13" s="5" customFormat="1" ht="19" customHeight="1" x14ac:dyDescent="0.2">
      <c r="A27" s="51" t="s">
        <v>12</v>
      </c>
      <c r="B27" s="51" t="s">
        <v>613</v>
      </c>
      <c r="C27" s="245" t="s">
        <v>814</v>
      </c>
      <c r="D27" s="246"/>
      <c r="E27" s="246"/>
      <c r="F27" s="246"/>
      <c r="G27" s="246"/>
      <c r="H27" s="246"/>
      <c r="I27" s="246"/>
      <c r="J27" s="246"/>
      <c r="K27" s="247"/>
      <c r="L27" s="46">
        <f t="shared" ref="L27:L33" si="3">K27*G27</f>
        <v>0</v>
      </c>
    </row>
    <row r="28" spans="1:13" ht="19" customHeight="1" x14ac:dyDescent="0.35">
      <c r="A28" s="48" t="s">
        <v>0</v>
      </c>
      <c r="B28" s="49" t="s">
        <v>185</v>
      </c>
      <c r="C28" s="116" t="s">
        <v>614</v>
      </c>
      <c r="D28" s="116" t="s">
        <v>307</v>
      </c>
      <c r="E28" s="47">
        <v>2.0499999999999998</v>
      </c>
      <c r="F28" s="47">
        <v>2.15</v>
      </c>
      <c r="G28" s="52">
        <v>1</v>
      </c>
      <c r="H28" s="45"/>
      <c r="I28" s="45"/>
      <c r="J28" s="45">
        <v>31800</v>
      </c>
      <c r="K28" s="46">
        <f t="shared" ref="K28:K33" si="4">J28-J28*$K$9/100</f>
        <v>31800</v>
      </c>
      <c r="L28" s="46">
        <f t="shared" si="3"/>
        <v>31800</v>
      </c>
      <c r="M28" s="1" t="s">
        <v>1223</v>
      </c>
    </row>
    <row r="29" spans="1:13" s="74" customFormat="1" ht="19" customHeight="1" x14ac:dyDescent="0.35">
      <c r="A29" s="48" t="s">
        <v>0</v>
      </c>
      <c r="B29" s="49" t="s">
        <v>185</v>
      </c>
      <c r="C29" s="116" t="s">
        <v>615</v>
      </c>
      <c r="D29" s="116" t="s">
        <v>307</v>
      </c>
      <c r="E29" s="47">
        <v>2.68</v>
      </c>
      <c r="F29" s="47">
        <v>2.76</v>
      </c>
      <c r="G29" s="52">
        <v>1</v>
      </c>
      <c r="H29" s="45"/>
      <c r="I29" s="45"/>
      <c r="J29" s="45">
        <v>34900</v>
      </c>
      <c r="K29" s="46">
        <f t="shared" si="4"/>
        <v>34900</v>
      </c>
      <c r="L29" s="46">
        <f t="shared" si="3"/>
        <v>34900</v>
      </c>
      <c r="M29" s="1" t="s">
        <v>1223</v>
      </c>
    </row>
    <row r="30" spans="1:13" s="74" customFormat="1" ht="19" customHeight="1" x14ac:dyDescent="0.35">
      <c r="A30" s="48" t="s">
        <v>0</v>
      </c>
      <c r="B30" s="49" t="s">
        <v>185</v>
      </c>
      <c r="C30" s="116" t="s">
        <v>616</v>
      </c>
      <c r="D30" s="116" t="s">
        <v>307</v>
      </c>
      <c r="E30" s="47">
        <v>3.55</v>
      </c>
      <c r="F30" s="47">
        <v>3.65</v>
      </c>
      <c r="G30" s="52">
        <v>1</v>
      </c>
      <c r="H30" s="45"/>
      <c r="I30" s="45"/>
      <c r="J30" s="45">
        <v>48200</v>
      </c>
      <c r="K30" s="46">
        <f t="shared" si="4"/>
        <v>48200</v>
      </c>
      <c r="L30" s="46">
        <f t="shared" si="3"/>
        <v>48200</v>
      </c>
      <c r="M30" s="1" t="s">
        <v>1223</v>
      </c>
    </row>
    <row r="31" spans="1:13" s="74" customFormat="1" ht="19" customHeight="1" x14ac:dyDescent="0.35">
      <c r="A31" s="48" t="s">
        <v>0</v>
      </c>
      <c r="B31" s="49" t="s">
        <v>185</v>
      </c>
      <c r="C31" s="116" t="s">
        <v>617</v>
      </c>
      <c r="D31" s="116" t="s">
        <v>307</v>
      </c>
      <c r="E31" s="47">
        <v>5.25</v>
      </c>
      <c r="F31" s="47">
        <v>5.3</v>
      </c>
      <c r="G31" s="52">
        <v>1</v>
      </c>
      <c r="H31" s="46"/>
      <c r="I31" s="45"/>
      <c r="J31" s="45">
        <v>78300</v>
      </c>
      <c r="K31" s="46">
        <f t="shared" si="4"/>
        <v>78300</v>
      </c>
      <c r="L31" s="46">
        <f t="shared" si="3"/>
        <v>78300</v>
      </c>
      <c r="M31" s="1" t="s">
        <v>1223</v>
      </c>
    </row>
    <row r="32" spans="1:13" ht="19" customHeight="1" x14ac:dyDescent="0.35">
      <c r="A32" s="48" t="s">
        <v>0</v>
      </c>
      <c r="B32" s="49" t="s">
        <v>185</v>
      </c>
      <c r="C32" s="116" t="s">
        <v>618</v>
      </c>
      <c r="D32" s="116" t="s">
        <v>307</v>
      </c>
      <c r="E32" s="47">
        <v>7</v>
      </c>
      <c r="F32" s="47">
        <v>7.2</v>
      </c>
      <c r="G32" s="52">
        <v>1</v>
      </c>
      <c r="H32" s="46"/>
      <c r="I32" s="45"/>
      <c r="J32" s="45">
        <v>102100</v>
      </c>
      <c r="K32" s="46">
        <f t="shared" si="4"/>
        <v>102100</v>
      </c>
      <c r="L32" s="46">
        <f t="shared" si="3"/>
        <v>102100</v>
      </c>
      <c r="M32" s="1" t="s">
        <v>1223</v>
      </c>
    </row>
    <row r="33" spans="1:13" ht="19" customHeight="1" x14ac:dyDescent="0.35">
      <c r="A33" s="48" t="s">
        <v>0</v>
      </c>
      <c r="B33" s="49" t="s">
        <v>185</v>
      </c>
      <c r="C33" s="116" t="s">
        <v>619</v>
      </c>
      <c r="D33" s="116" t="s">
        <v>307</v>
      </c>
      <c r="E33" s="47">
        <v>7.9</v>
      </c>
      <c r="F33" s="47">
        <v>7.6</v>
      </c>
      <c r="G33" s="52">
        <v>1</v>
      </c>
      <c r="H33" s="45"/>
      <c r="I33" s="45"/>
      <c r="J33" s="45">
        <v>128600</v>
      </c>
      <c r="K33" s="46">
        <f t="shared" si="4"/>
        <v>128600</v>
      </c>
      <c r="L33" s="46">
        <f t="shared" si="3"/>
        <v>128600</v>
      </c>
      <c r="M33" s="1" t="s">
        <v>1223</v>
      </c>
    </row>
    <row r="34" spans="1:13" s="5" customFormat="1" ht="19" customHeight="1" x14ac:dyDescent="0.2">
      <c r="A34" s="51" t="s">
        <v>12</v>
      </c>
      <c r="B34" s="51" t="s">
        <v>938</v>
      </c>
      <c r="C34" s="245" t="s">
        <v>1173</v>
      </c>
      <c r="D34" s="246"/>
      <c r="E34" s="246"/>
      <c r="F34" s="246"/>
      <c r="G34" s="246"/>
      <c r="H34" s="246"/>
      <c r="I34" s="246"/>
      <c r="J34" s="246"/>
      <c r="K34" s="247"/>
      <c r="L34" s="46">
        <f t="shared" ref="L34:L40" si="5">K34*G34</f>
        <v>0</v>
      </c>
    </row>
    <row r="35" spans="1:13" ht="19" customHeight="1" x14ac:dyDescent="0.35">
      <c r="A35" s="48" t="s">
        <v>0</v>
      </c>
      <c r="B35" s="49" t="s">
        <v>185</v>
      </c>
      <c r="C35" s="116" t="s">
        <v>939</v>
      </c>
      <c r="D35" s="116" t="s">
        <v>307</v>
      </c>
      <c r="E35" s="47">
        <v>2.35</v>
      </c>
      <c r="F35" s="47">
        <v>2.4500000000000002</v>
      </c>
      <c r="G35" s="52">
        <v>1</v>
      </c>
      <c r="H35" s="45"/>
      <c r="I35" s="45"/>
      <c r="J35" s="45">
        <v>32600</v>
      </c>
      <c r="K35" s="46">
        <f t="shared" ref="K35:K40" si="6">J35-J35*$K$9/100</f>
        <v>32600</v>
      </c>
      <c r="L35" s="46">
        <f t="shared" si="5"/>
        <v>32600</v>
      </c>
      <c r="M35" s="1" t="s">
        <v>1223</v>
      </c>
    </row>
    <row r="36" spans="1:13" s="74" customFormat="1" ht="19" customHeight="1" x14ac:dyDescent="0.35">
      <c r="A36" s="48" t="s">
        <v>0</v>
      </c>
      <c r="B36" s="49" t="s">
        <v>185</v>
      </c>
      <c r="C36" s="116" t="s">
        <v>940</v>
      </c>
      <c r="D36" s="116" t="s">
        <v>307</v>
      </c>
      <c r="E36" s="47">
        <v>2.68</v>
      </c>
      <c r="F36" s="47">
        <v>2.76</v>
      </c>
      <c r="G36" s="52">
        <v>1</v>
      </c>
      <c r="H36" s="45"/>
      <c r="I36" s="45"/>
      <c r="J36" s="45">
        <v>35200</v>
      </c>
      <c r="K36" s="46">
        <f t="shared" si="6"/>
        <v>35200</v>
      </c>
      <c r="L36" s="46">
        <f t="shared" si="5"/>
        <v>35200</v>
      </c>
      <c r="M36" s="1" t="s">
        <v>1223</v>
      </c>
    </row>
    <row r="37" spans="1:13" s="74" customFormat="1" ht="19" customHeight="1" x14ac:dyDescent="0.35">
      <c r="A37" s="48" t="s">
        <v>0</v>
      </c>
      <c r="B37" s="49" t="s">
        <v>185</v>
      </c>
      <c r="C37" s="116" t="s">
        <v>941</v>
      </c>
      <c r="D37" s="116" t="s">
        <v>307</v>
      </c>
      <c r="E37" s="47">
        <v>3.52</v>
      </c>
      <c r="F37" s="47">
        <v>3.6</v>
      </c>
      <c r="G37" s="52">
        <v>1</v>
      </c>
      <c r="H37" s="45"/>
      <c r="I37" s="45"/>
      <c r="J37" s="45">
        <v>48100</v>
      </c>
      <c r="K37" s="46">
        <f t="shared" si="6"/>
        <v>48100</v>
      </c>
      <c r="L37" s="46">
        <f t="shared" si="5"/>
        <v>48100</v>
      </c>
      <c r="M37" s="1" t="s">
        <v>1223</v>
      </c>
    </row>
    <row r="38" spans="1:13" s="74" customFormat="1" ht="19" customHeight="1" x14ac:dyDescent="0.35">
      <c r="A38" s="48" t="s">
        <v>0</v>
      </c>
      <c r="B38" s="49" t="s">
        <v>185</v>
      </c>
      <c r="C38" s="116" t="s">
        <v>942</v>
      </c>
      <c r="D38" s="116" t="s">
        <v>307</v>
      </c>
      <c r="E38" s="47">
        <v>5.3</v>
      </c>
      <c r="F38" s="47">
        <v>5.35</v>
      </c>
      <c r="G38" s="52">
        <v>1</v>
      </c>
      <c r="H38" s="46"/>
      <c r="I38" s="45"/>
      <c r="J38" s="45">
        <v>78300</v>
      </c>
      <c r="K38" s="46">
        <f t="shared" si="6"/>
        <v>78300</v>
      </c>
      <c r="L38" s="46">
        <f t="shared" si="5"/>
        <v>78300</v>
      </c>
      <c r="M38" s="1" t="s">
        <v>1223</v>
      </c>
    </row>
    <row r="39" spans="1:13" ht="19" customHeight="1" x14ac:dyDescent="0.35">
      <c r="A39" s="48" t="s">
        <v>0</v>
      </c>
      <c r="B39" s="49" t="s">
        <v>185</v>
      </c>
      <c r="C39" s="116" t="s">
        <v>943</v>
      </c>
      <c r="D39" s="116" t="s">
        <v>307</v>
      </c>
      <c r="E39" s="47">
        <v>7</v>
      </c>
      <c r="F39" s="47">
        <v>7.2</v>
      </c>
      <c r="G39" s="52">
        <v>1</v>
      </c>
      <c r="H39" s="46"/>
      <c r="I39" s="45"/>
      <c r="J39" s="45">
        <v>101000</v>
      </c>
      <c r="K39" s="46">
        <f t="shared" si="6"/>
        <v>101000</v>
      </c>
      <c r="L39" s="46">
        <f t="shared" si="5"/>
        <v>101000</v>
      </c>
      <c r="M39" s="1" t="s">
        <v>1223</v>
      </c>
    </row>
    <row r="40" spans="1:13" ht="19" customHeight="1" x14ac:dyDescent="0.35">
      <c r="A40" s="48" t="s">
        <v>0</v>
      </c>
      <c r="B40" s="49" t="s">
        <v>185</v>
      </c>
      <c r="C40" s="116" t="s">
        <v>944</v>
      </c>
      <c r="D40" s="116" t="s">
        <v>307</v>
      </c>
      <c r="E40" s="47">
        <v>9.6999999999999993</v>
      </c>
      <c r="F40" s="47">
        <v>9.9</v>
      </c>
      <c r="G40" s="52">
        <v>1</v>
      </c>
      <c r="H40" s="45"/>
      <c r="I40" s="45"/>
      <c r="J40" s="45">
        <v>157400</v>
      </c>
      <c r="K40" s="46">
        <f t="shared" si="6"/>
        <v>157400</v>
      </c>
      <c r="L40" s="46">
        <f t="shared" si="5"/>
        <v>157400</v>
      </c>
      <c r="M40" s="1" t="s">
        <v>1223</v>
      </c>
    </row>
    <row r="41" spans="1:13" s="5" customFormat="1" ht="19" customHeight="1" x14ac:dyDescent="0.2">
      <c r="A41" s="51" t="s">
        <v>12</v>
      </c>
      <c r="B41" s="51" t="s">
        <v>409</v>
      </c>
      <c r="C41" s="245" t="s">
        <v>818</v>
      </c>
      <c r="D41" s="246"/>
      <c r="E41" s="246"/>
      <c r="F41" s="246"/>
      <c r="G41" s="246"/>
      <c r="H41" s="246"/>
      <c r="I41" s="246"/>
      <c r="J41" s="246"/>
      <c r="K41" s="247"/>
      <c r="L41" s="46">
        <f>K41*G41</f>
        <v>0</v>
      </c>
    </row>
    <row r="42" spans="1:13" s="74" customFormat="1" ht="19" customHeight="1" x14ac:dyDescent="0.35">
      <c r="A42" s="48" t="s">
        <v>0</v>
      </c>
      <c r="B42" s="49" t="s">
        <v>185</v>
      </c>
      <c r="C42" s="116" t="s">
        <v>400</v>
      </c>
      <c r="D42" s="116" t="s">
        <v>307</v>
      </c>
      <c r="E42" s="47">
        <v>3.55</v>
      </c>
      <c r="F42" s="47">
        <v>3.65</v>
      </c>
      <c r="G42" s="52">
        <v>1</v>
      </c>
      <c r="H42" s="45"/>
      <c r="I42" s="45"/>
      <c r="J42" s="45">
        <v>46500</v>
      </c>
      <c r="K42" s="46">
        <f>J42-J42*$K$9/100</f>
        <v>46500</v>
      </c>
      <c r="L42" s="46">
        <f>K42*G42</f>
        <v>46500</v>
      </c>
      <c r="M42" s="86"/>
    </row>
    <row r="43" spans="1:13" s="74" customFormat="1" ht="19" customHeight="1" x14ac:dyDescent="0.35">
      <c r="A43" s="48" t="s">
        <v>0</v>
      </c>
      <c r="B43" s="49" t="s">
        <v>185</v>
      </c>
      <c r="C43" s="116" t="s">
        <v>401</v>
      </c>
      <c r="D43" s="116" t="s">
        <v>307</v>
      </c>
      <c r="E43" s="47">
        <v>5.3</v>
      </c>
      <c r="F43" s="47">
        <v>5.4</v>
      </c>
      <c r="G43" s="52">
        <v>1</v>
      </c>
      <c r="H43" s="46"/>
      <c r="I43" s="45"/>
      <c r="J43" s="45">
        <v>74800</v>
      </c>
      <c r="K43" s="46">
        <f>J43-J43*$K$9/100</f>
        <v>74800</v>
      </c>
      <c r="L43" s="46">
        <f>K43*G43</f>
        <v>74800</v>
      </c>
      <c r="M43" s="86"/>
    </row>
    <row r="44" spans="1:13" ht="19" customHeight="1" x14ac:dyDescent="0.35">
      <c r="A44" s="48" t="s">
        <v>0</v>
      </c>
      <c r="B44" s="49" t="s">
        <v>185</v>
      </c>
      <c r="C44" s="116" t="s">
        <v>402</v>
      </c>
      <c r="D44" s="116" t="s">
        <v>307</v>
      </c>
      <c r="E44" s="47">
        <v>7.05</v>
      </c>
      <c r="F44" s="47">
        <v>7.2</v>
      </c>
      <c r="G44" s="52">
        <v>1</v>
      </c>
      <c r="H44" s="46"/>
      <c r="I44" s="45"/>
      <c r="J44" s="45">
        <v>100900</v>
      </c>
      <c r="K44" s="46">
        <f>J44-J44*$K$9/100</f>
        <v>100900</v>
      </c>
      <c r="L44" s="46">
        <f>K44*G44</f>
        <v>100900</v>
      </c>
    </row>
    <row r="45" spans="1:13" s="5" customFormat="1" ht="19" customHeight="1" x14ac:dyDescent="0.2">
      <c r="A45" s="51" t="s">
        <v>12</v>
      </c>
      <c r="B45" s="51" t="s">
        <v>945</v>
      </c>
      <c r="C45" s="245" t="s">
        <v>819</v>
      </c>
      <c r="D45" s="246"/>
      <c r="E45" s="246"/>
      <c r="F45" s="246"/>
      <c r="G45" s="246"/>
      <c r="H45" s="246"/>
      <c r="I45" s="246"/>
      <c r="J45" s="246"/>
      <c r="K45" s="247"/>
      <c r="L45" s="46">
        <f t="shared" ref="L45:L62" si="7">K45*G45</f>
        <v>0</v>
      </c>
    </row>
    <row r="46" spans="1:13" ht="19" customHeight="1" x14ac:dyDescent="0.35">
      <c r="A46" s="48" t="s">
        <v>0</v>
      </c>
      <c r="B46" s="49" t="s">
        <v>185</v>
      </c>
      <c r="C46" s="116" t="s">
        <v>620</v>
      </c>
      <c r="D46" s="116" t="s">
        <v>307</v>
      </c>
      <c r="E46" s="47">
        <v>2.35</v>
      </c>
      <c r="F46" s="47">
        <v>2.35</v>
      </c>
      <c r="G46" s="52">
        <v>1</v>
      </c>
      <c r="H46" s="45"/>
      <c r="I46" s="45"/>
      <c r="J46" s="45">
        <v>33400</v>
      </c>
      <c r="K46" s="46">
        <f>J46-J46*$K$9/100</f>
        <v>33400</v>
      </c>
      <c r="L46" s="46">
        <f t="shared" si="7"/>
        <v>33400</v>
      </c>
    </row>
    <row r="47" spans="1:13" s="74" customFormat="1" ht="19" customHeight="1" x14ac:dyDescent="0.35">
      <c r="A47" s="48" t="s">
        <v>0</v>
      </c>
      <c r="B47" s="49" t="s">
        <v>185</v>
      </c>
      <c r="C47" s="116" t="s">
        <v>621</v>
      </c>
      <c r="D47" s="116" t="s">
        <v>307</v>
      </c>
      <c r="E47" s="47">
        <v>2.64</v>
      </c>
      <c r="F47" s="47">
        <v>2.78</v>
      </c>
      <c r="G47" s="52">
        <v>1</v>
      </c>
      <c r="H47" s="45"/>
      <c r="I47" s="45"/>
      <c r="J47" s="45">
        <v>36100</v>
      </c>
      <c r="K47" s="46">
        <f>J47-J47*$K$9/100</f>
        <v>36100</v>
      </c>
      <c r="L47" s="46">
        <f t="shared" si="7"/>
        <v>36100</v>
      </c>
    </row>
    <row r="48" spans="1:13" s="74" customFormat="1" ht="19" customHeight="1" x14ac:dyDescent="0.35">
      <c r="A48" s="48" t="s">
        <v>0</v>
      </c>
      <c r="B48" s="49" t="s">
        <v>185</v>
      </c>
      <c r="C48" s="116" t="s">
        <v>622</v>
      </c>
      <c r="D48" s="116" t="s">
        <v>307</v>
      </c>
      <c r="E48" s="47">
        <v>3.52</v>
      </c>
      <c r="F48" s="47">
        <v>3.66</v>
      </c>
      <c r="G48" s="52">
        <v>1</v>
      </c>
      <c r="H48" s="45"/>
      <c r="I48" s="45"/>
      <c r="J48" s="45">
        <v>48500</v>
      </c>
      <c r="K48" s="46">
        <f>J48-J48*$K$9/100</f>
        <v>48500</v>
      </c>
      <c r="L48" s="46">
        <f t="shared" si="7"/>
        <v>48500</v>
      </c>
      <c r="M48" s="86"/>
    </row>
    <row r="49" spans="1:13" s="74" customFormat="1" ht="19" customHeight="1" x14ac:dyDescent="0.35">
      <c r="A49" s="48" t="s">
        <v>0</v>
      </c>
      <c r="B49" s="49" t="s">
        <v>185</v>
      </c>
      <c r="C49" s="116" t="s">
        <v>623</v>
      </c>
      <c r="D49" s="116" t="s">
        <v>307</v>
      </c>
      <c r="E49" s="47">
        <v>5.28</v>
      </c>
      <c r="F49" s="47">
        <v>5.57</v>
      </c>
      <c r="G49" s="52">
        <v>1</v>
      </c>
      <c r="H49" s="46"/>
      <c r="I49" s="45"/>
      <c r="J49" s="45">
        <v>80399.8</v>
      </c>
      <c r="K49" s="46">
        <f>J49-J49*$K$9/100</f>
        <v>80399.8</v>
      </c>
      <c r="L49" s="46">
        <f t="shared" si="7"/>
        <v>80399.8</v>
      </c>
      <c r="M49" s="86"/>
    </row>
    <row r="50" spans="1:13" ht="19" customHeight="1" x14ac:dyDescent="0.35">
      <c r="A50" s="48" t="s">
        <v>0</v>
      </c>
      <c r="B50" s="49" t="s">
        <v>185</v>
      </c>
      <c r="C50" s="116" t="s">
        <v>624</v>
      </c>
      <c r="D50" s="116" t="s">
        <v>307</v>
      </c>
      <c r="E50" s="47">
        <v>7.04</v>
      </c>
      <c r="F50" s="47">
        <v>7.33</v>
      </c>
      <c r="G50" s="52">
        <v>1</v>
      </c>
      <c r="H50" s="46"/>
      <c r="I50" s="45"/>
      <c r="J50" s="45">
        <v>103600</v>
      </c>
      <c r="K50" s="46">
        <f>J50-J50*$K$9/100</f>
        <v>103600</v>
      </c>
      <c r="L50" s="46">
        <f t="shared" si="7"/>
        <v>103600</v>
      </c>
    </row>
    <row r="51" spans="1:13" s="5" customFormat="1" ht="19" customHeight="1" x14ac:dyDescent="0.2">
      <c r="A51" s="51" t="s">
        <v>12</v>
      </c>
      <c r="B51" s="51" t="s">
        <v>946</v>
      </c>
      <c r="C51" s="245" t="s">
        <v>819</v>
      </c>
      <c r="D51" s="246"/>
      <c r="E51" s="246"/>
      <c r="F51" s="246"/>
      <c r="G51" s="246"/>
      <c r="H51" s="246"/>
      <c r="I51" s="246"/>
      <c r="J51" s="246"/>
      <c r="K51" s="247"/>
      <c r="L51" s="46">
        <f t="shared" ref="L51:L56" si="8">K51*G51</f>
        <v>0</v>
      </c>
    </row>
    <row r="52" spans="1:13" ht="19" customHeight="1" x14ac:dyDescent="0.35">
      <c r="A52" s="48" t="s">
        <v>0</v>
      </c>
      <c r="B52" s="49" t="s">
        <v>185</v>
      </c>
      <c r="C52" s="116" t="s">
        <v>947</v>
      </c>
      <c r="D52" s="116" t="s">
        <v>307</v>
      </c>
      <c r="E52" s="47">
        <v>2.35</v>
      </c>
      <c r="F52" s="47">
        <v>2.35</v>
      </c>
      <c r="G52" s="52">
        <v>1</v>
      </c>
      <c r="H52" s="45"/>
      <c r="I52" s="45"/>
      <c r="J52" s="45">
        <v>35700</v>
      </c>
      <c r="K52" s="46">
        <f>J52-J52*$K$9/100</f>
        <v>35700</v>
      </c>
      <c r="L52" s="46">
        <f t="shared" si="8"/>
        <v>35700</v>
      </c>
    </row>
    <row r="53" spans="1:13" s="74" customFormat="1" ht="19" customHeight="1" x14ac:dyDescent="0.35">
      <c r="A53" s="48" t="s">
        <v>0</v>
      </c>
      <c r="B53" s="49" t="s">
        <v>185</v>
      </c>
      <c r="C53" s="116" t="s">
        <v>948</v>
      </c>
      <c r="D53" s="116" t="s">
        <v>307</v>
      </c>
      <c r="E53" s="47">
        <v>2.63</v>
      </c>
      <c r="F53" s="47">
        <v>2.79</v>
      </c>
      <c r="G53" s="52">
        <v>1</v>
      </c>
      <c r="H53" s="45"/>
      <c r="I53" s="45"/>
      <c r="J53" s="45">
        <v>38600</v>
      </c>
      <c r="K53" s="46">
        <f>J53-J53*$K$9/100</f>
        <v>38600</v>
      </c>
      <c r="L53" s="46">
        <f t="shared" si="8"/>
        <v>38600</v>
      </c>
    </row>
    <row r="54" spans="1:13" s="74" customFormat="1" ht="19" customHeight="1" x14ac:dyDescent="0.35">
      <c r="A54" s="48" t="s">
        <v>0</v>
      </c>
      <c r="B54" s="49" t="s">
        <v>185</v>
      </c>
      <c r="C54" s="116" t="s">
        <v>949</v>
      </c>
      <c r="D54" s="116" t="s">
        <v>307</v>
      </c>
      <c r="E54" s="47">
        <v>3.51</v>
      </c>
      <c r="F54" s="47">
        <v>3.67</v>
      </c>
      <c r="G54" s="52">
        <v>1</v>
      </c>
      <c r="H54" s="45"/>
      <c r="I54" s="45"/>
      <c r="J54" s="45">
        <v>51100</v>
      </c>
      <c r="K54" s="46">
        <f>J54-J54*$K$9/100</f>
        <v>51100</v>
      </c>
      <c r="L54" s="46">
        <f t="shared" si="8"/>
        <v>51100</v>
      </c>
      <c r="M54" s="86"/>
    </row>
    <row r="55" spans="1:13" s="74" customFormat="1" ht="19" customHeight="1" x14ac:dyDescent="0.35">
      <c r="A55" s="48" t="s">
        <v>0</v>
      </c>
      <c r="B55" s="49" t="s">
        <v>185</v>
      </c>
      <c r="C55" s="116" t="s">
        <v>950</v>
      </c>
      <c r="D55" s="116" t="s">
        <v>307</v>
      </c>
      <c r="E55" s="47">
        <v>5.28</v>
      </c>
      <c r="F55" s="47">
        <v>5.57</v>
      </c>
      <c r="G55" s="52">
        <v>1</v>
      </c>
      <c r="H55" s="46"/>
      <c r="I55" s="45"/>
      <c r="J55" s="45">
        <v>84600</v>
      </c>
      <c r="K55" s="46">
        <f>J55-J55*$K$9/100</f>
        <v>84600</v>
      </c>
      <c r="L55" s="46">
        <f t="shared" si="8"/>
        <v>84600</v>
      </c>
      <c r="M55" s="86"/>
    </row>
    <row r="56" spans="1:13" ht="19" customHeight="1" x14ac:dyDescent="0.35">
      <c r="A56" s="48" t="s">
        <v>0</v>
      </c>
      <c r="B56" s="49" t="s">
        <v>185</v>
      </c>
      <c r="C56" s="116" t="s">
        <v>951</v>
      </c>
      <c r="D56" s="116" t="s">
        <v>307</v>
      </c>
      <c r="E56" s="47">
        <v>7.04</v>
      </c>
      <c r="F56" s="47">
        <v>7.33</v>
      </c>
      <c r="G56" s="52">
        <v>1</v>
      </c>
      <c r="H56" s="46"/>
      <c r="I56" s="45"/>
      <c r="J56" s="45">
        <v>106000</v>
      </c>
      <c r="K56" s="46">
        <f>J56-J56*$K$9/100</f>
        <v>106000</v>
      </c>
      <c r="L56" s="46">
        <f t="shared" si="8"/>
        <v>106000</v>
      </c>
    </row>
    <row r="57" spans="1:13" s="5" customFormat="1" ht="19" customHeight="1" x14ac:dyDescent="0.2">
      <c r="A57" s="51" t="s">
        <v>12</v>
      </c>
      <c r="B57" s="51" t="s">
        <v>932</v>
      </c>
      <c r="C57" s="245" t="s">
        <v>1188</v>
      </c>
      <c r="D57" s="246"/>
      <c r="E57" s="246"/>
      <c r="F57" s="246"/>
      <c r="G57" s="246"/>
      <c r="H57" s="246"/>
      <c r="I57" s="246"/>
      <c r="J57" s="246"/>
      <c r="K57" s="247"/>
      <c r="L57" s="46">
        <f t="shared" si="7"/>
        <v>0</v>
      </c>
    </row>
    <row r="58" spans="1:13" ht="19" customHeight="1" x14ac:dyDescent="0.35">
      <c r="A58" s="48" t="s">
        <v>0</v>
      </c>
      <c r="B58" s="49" t="s">
        <v>185</v>
      </c>
      <c r="C58" s="116" t="s">
        <v>933</v>
      </c>
      <c r="D58" s="117" t="s">
        <v>307</v>
      </c>
      <c r="E58" s="47">
        <v>2.25</v>
      </c>
      <c r="F58" s="47">
        <v>2.35</v>
      </c>
      <c r="G58" s="52">
        <v>1</v>
      </c>
      <c r="H58" s="45"/>
      <c r="I58" s="45"/>
      <c r="J58" s="45">
        <v>41100</v>
      </c>
      <c r="K58" s="46">
        <f>J58-J58*$K$9/100</f>
        <v>41100</v>
      </c>
      <c r="L58" s="46">
        <f t="shared" si="7"/>
        <v>41100</v>
      </c>
    </row>
    <row r="59" spans="1:13" ht="19" customHeight="1" x14ac:dyDescent="0.35">
      <c r="A59" s="48" t="s">
        <v>0</v>
      </c>
      <c r="B59" s="49" t="s">
        <v>185</v>
      </c>
      <c r="C59" s="116" t="s">
        <v>934</v>
      </c>
      <c r="D59" s="116" t="s">
        <v>307</v>
      </c>
      <c r="E59" s="47">
        <v>2.5</v>
      </c>
      <c r="F59" s="47">
        <v>2.6</v>
      </c>
      <c r="G59" s="52">
        <v>1</v>
      </c>
      <c r="H59" s="45"/>
      <c r="I59" s="45"/>
      <c r="J59" s="45">
        <v>46000</v>
      </c>
      <c r="K59" s="46">
        <f>J59-J59*$K$9/100</f>
        <v>46000</v>
      </c>
      <c r="L59" s="46">
        <f t="shared" si="7"/>
        <v>46000</v>
      </c>
    </row>
    <row r="60" spans="1:13" ht="19" customHeight="1" x14ac:dyDescent="0.35">
      <c r="A60" s="48" t="s">
        <v>0</v>
      </c>
      <c r="B60" s="49" t="s">
        <v>185</v>
      </c>
      <c r="C60" s="116" t="s">
        <v>935</v>
      </c>
      <c r="D60" s="116" t="s">
        <v>307</v>
      </c>
      <c r="E60" s="47">
        <v>3.25</v>
      </c>
      <c r="F60" s="47">
        <v>3.4</v>
      </c>
      <c r="G60" s="52">
        <v>1</v>
      </c>
      <c r="H60" s="45"/>
      <c r="I60" s="45"/>
      <c r="J60" s="45">
        <v>59600</v>
      </c>
      <c r="K60" s="46">
        <f>J60-J60*$K$9/100</f>
        <v>59600</v>
      </c>
      <c r="L60" s="46">
        <f t="shared" si="7"/>
        <v>59600</v>
      </c>
    </row>
    <row r="61" spans="1:13" ht="19" customHeight="1" x14ac:dyDescent="0.35">
      <c r="A61" s="48" t="s">
        <v>0</v>
      </c>
      <c r="B61" s="49" t="s">
        <v>185</v>
      </c>
      <c r="C61" s="116" t="s">
        <v>936</v>
      </c>
      <c r="D61" s="117" t="s">
        <v>307</v>
      </c>
      <c r="E61" s="47">
        <v>5.0999999999999996</v>
      </c>
      <c r="F61" s="47">
        <v>5.05</v>
      </c>
      <c r="G61" s="52">
        <v>1</v>
      </c>
      <c r="H61" s="46"/>
      <c r="I61" s="45"/>
      <c r="J61" s="45">
        <v>98200</v>
      </c>
      <c r="K61" s="46">
        <f>J61-J61*$K$9/100</f>
        <v>98200</v>
      </c>
      <c r="L61" s="46">
        <f t="shared" si="7"/>
        <v>98200</v>
      </c>
    </row>
    <row r="62" spans="1:13" ht="19" customHeight="1" x14ac:dyDescent="0.35">
      <c r="A62" s="48" t="s">
        <v>0</v>
      </c>
      <c r="B62" s="49" t="s">
        <v>185</v>
      </c>
      <c r="C62" s="116" t="s">
        <v>937</v>
      </c>
      <c r="D62" s="116" t="s">
        <v>307</v>
      </c>
      <c r="E62" s="47">
        <v>6.15</v>
      </c>
      <c r="F62" s="47">
        <v>6.7</v>
      </c>
      <c r="G62" s="52">
        <v>1</v>
      </c>
      <c r="H62" s="46"/>
      <c r="I62" s="45"/>
      <c r="J62" s="45">
        <v>125700</v>
      </c>
      <c r="K62" s="46">
        <f>J62-J62*$K$9/100</f>
        <v>125700</v>
      </c>
      <c r="L62" s="46">
        <f t="shared" si="7"/>
        <v>125700</v>
      </c>
    </row>
    <row r="63" spans="1:13" s="5" customFormat="1" ht="19" customHeight="1" x14ac:dyDescent="0.2">
      <c r="A63" s="51" t="s">
        <v>12</v>
      </c>
      <c r="B63" s="51" t="s">
        <v>341</v>
      </c>
      <c r="C63" s="245" t="s">
        <v>820</v>
      </c>
      <c r="D63" s="246"/>
      <c r="E63" s="246"/>
      <c r="F63" s="246"/>
      <c r="G63" s="246"/>
      <c r="H63" s="246"/>
      <c r="I63" s="246"/>
      <c r="J63" s="246"/>
      <c r="K63" s="247"/>
      <c r="L63" s="46">
        <f t="shared" ref="L63:L94" si="9">K63*G63</f>
        <v>0</v>
      </c>
    </row>
    <row r="64" spans="1:13" ht="19" customHeight="1" x14ac:dyDescent="0.35">
      <c r="A64" s="48" t="s">
        <v>0</v>
      </c>
      <c r="B64" s="49" t="s">
        <v>185</v>
      </c>
      <c r="C64" s="116" t="s">
        <v>342</v>
      </c>
      <c r="D64" s="117" t="s">
        <v>307</v>
      </c>
      <c r="E64" s="47">
        <v>2.25</v>
      </c>
      <c r="F64" s="47">
        <v>2.2999999999999998</v>
      </c>
      <c r="G64" s="52">
        <v>1</v>
      </c>
      <c r="H64" s="45"/>
      <c r="I64" s="45"/>
      <c r="J64" s="45">
        <v>41100</v>
      </c>
      <c r="K64" s="46">
        <f>J64-J64*$K$9/100</f>
        <v>41100</v>
      </c>
      <c r="L64" s="46">
        <f t="shared" si="9"/>
        <v>41100</v>
      </c>
    </row>
    <row r="65" spans="1:13" ht="19" customHeight="1" x14ac:dyDescent="0.35">
      <c r="A65" s="133" t="s">
        <v>0</v>
      </c>
      <c r="B65" s="134" t="s">
        <v>185</v>
      </c>
      <c r="C65" s="135" t="s">
        <v>343</v>
      </c>
      <c r="D65" s="135" t="s">
        <v>307</v>
      </c>
      <c r="E65" s="136">
        <v>6.16</v>
      </c>
      <c r="F65" s="136">
        <v>6.7</v>
      </c>
      <c r="G65" s="137">
        <v>1</v>
      </c>
      <c r="H65" s="139"/>
      <c r="I65" s="138"/>
      <c r="J65" s="138">
        <v>120000</v>
      </c>
      <c r="K65" s="139">
        <f>J65-J65*$K$9/100</f>
        <v>120000</v>
      </c>
      <c r="L65" s="46">
        <f t="shared" si="9"/>
        <v>120000</v>
      </c>
      <c r="M65" s="1" t="s">
        <v>707</v>
      </c>
    </row>
    <row r="66" spans="1:13" ht="19" customHeight="1" x14ac:dyDescent="0.35">
      <c r="A66" s="48" t="s">
        <v>0</v>
      </c>
      <c r="B66" s="49" t="s">
        <v>185</v>
      </c>
      <c r="C66" s="116" t="s">
        <v>344</v>
      </c>
      <c r="D66" s="117" t="s">
        <v>307</v>
      </c>
      <c r="E66" s="47">
        <v>8.5</v>
      </c>
      <c r="F66" s="47">
        <v>8.9</v>
      </c>
      <c r="G66" s="52">
        <v>1</v>
      </c>
      <c r="H66" s="45"/>
      <c r="I66" s="45"/>
      <c r="J66" s="45">
        <v>123200</v>
      </c>
      <c r="K66" s="46">
        <f>J66-J66*$K$9/100</f>
        <v>123200</v>
      </c>
      <c r="L66" s="46">
        <f t="shared" si="9"/>
        <v>123200</v>
      </c>
    </row>
    <row r="67" spans="1:13" s="5" customFormat="1" ht="19" customHeight="1" x14ac:dyDescent="0.2">
      <c r="A67" s="89" t="s">
        <v>12</v>
      </c>
      <c r="B67" s="89" t="s">
        <v>701</v>
      </c>
      <c r="C67" s="255" t="s">
        <v>823</v>
      </c>
      <c r="D67" s="256"/>
      <c r="E67" s="256"/>
      <c r="F67" s="256"/>
      <c r="G67" s="256"/>
      <c r="H67" s="256"/>
      <c r="I67" s="256"/>
      <c r="J67" s="256"/>
      <c r="K67" s="257"/>
      <c r="L67" s="46">
        <f t="shared" si="9"/>
        <v>0</v>
      </c>
    </row>
    <row r="68" spans="1:13" ht="19" customHeight="1" x14ac:dyDescent="0.35">
      <c r="A68" s="49" t="s">
        <v>0</v>
      </c>
      <c r="B68" s="49" t="s">
        <v>185</v>
      </c>
      <c r="C68" s="116" t="s">
        <v>702</v>
      </c>
      <c r="D68" s="116" t="s">
        <v>307</v>
      </c>
      <c r="E68" s="47">
        <v>2.2000000000000002</v>
      </c>
      <c r="F68" s="47">
        <v>2.2000000000000002</v>
      </c>
      <c r="G68" s="90">
        <v>1</v>
      </c>
      <c r="H68" s="45"/>
      <c r="I68" s="46"/>
      <c r="J68" s="46">
        <v>37000</v>
      </c>
      <c r="K68" s="46">
        <f>J68-J68*$K$9/100</f>
        <v>37000</v>
      </c>
      <c r="L68" s="46">
        <f t="shared" si="9"/>
        <v>37000</v>
      </c>
    </row>
    <row r="69" spans="1:13" ht="19" customHeight="1" x14ac:dyDescent="0.35">
      <c r="A69" s="49" t="s">
        <v>0</v>
      </c>
      <c r="B69" s="49" t="s">
        <v>185</v>
      </c>
      <c r="C69" s="116" t="s">
        <v>703</v>
      </c>
      <c r="D69" s="116" t="s">
        <v>307</v>
      </c>
      <c r="E69" s="47">
        <v>2.64</v>
      </c>
      <c r="F69" s="47">
        <v>2.78</v>
      </c>
      <c r="G69" s="90">
        <v>1</v>
      </c>
      <c r="H69" s="45"/>
      <c r="I69" s="46"/>
      <c r="J69" s="46">
        <v>39800</v>
      </c>
      <c r="K69" s="46">
        <f>J69-J69*$K$9/100</f>
        <v>39800</v>
      </c>
      <c r="L69" s="46">
        <f t="shared" si="9"/>
        <v>39800</v>
      </c>
    </row>
    <row r="70" spans="1:13" ht="19" customHeight="1" x14ac:dyDescent="0.35">
      <c r="A70" s="49" t="s">
        <v>0</v>
      </c>
      <c r="B70" s="49" t="s">
        <v>185</v>
      </c>
      <c r="C70" s="116" t="s">
        <v>704</v>
      </c>
      <c r="D70" s="116" t="s">
        <v>307</v>
      </c>
      <c r="E70" s="47">
        <v>3.52</v>
      </c>
      <c r="F70" s="47">
        <v>3.66</v>
      </c>
      <c r="G70" s="90">
        <v>1</v>
      </c>
      <c r="H70" s="45"/>
      <c r="I70" s="46"/>
      <c r="J70" s="46">
        <v>46700</v>
      </c>
      <c r="K70" s="46">
        <f>J70-J70*$K$9/100</f>
        <v>46700</v>
      </c>
      <c r="L70" s="46">
        <f t="shared" si="9"/>
        <v>46700</v>
      </c>
    </row>
    <row r="71" spans="1:13" ht="19" customHeight="1" x14ac:dyDescent="0.35">
      <c r="A71" s="49" t="s">
        <v>0</v>
      </c>
      <c r="B71" s="49" t="s">
        <v>185</v>
      </c>
      <c r="C71" s="116" t="s">
        <v>705</v>
      </c>
      <c r="D71" s="116" t="s">
        <v>307</v>
      </c>
      <c r="E71" s="47">
        <v>5.28</v>
      </c>
      <c r="F71" s="47">
        <v>5.42</v>
      </c>
      <c r="G71" s="90">
        <v>1</v>
      </c>
      <c r="H71" s="45"/>
      <c r="I71" s="46"/>
      <c r="J71" s="46">
        <v>84400</v>
      </c>
      <c r="K71" s="46">
        <f>J71-J71*$K$9/100</f>
        <v>84400</v>
      </c>
      <c r="L71" s="46">
        <f t="shared" si="9"/>
        <v>84400</v>
      </c>
    </row>
    <row r="72" spans="1:13" ht="19" customHeight="1" x14ac:dyDescent="0.35">
      <c r="A72" s="49" t="s">
        <v>0</v>
      </c>
      <c r="B72" s="49" t="s">
        <v>185</v>
      </c>
      <c r="C72" s="116" t="s">
        <v>706</v>
      </c>
      <c r="D72" s="116" t="s">
        <v>307</v>
      </c>
      <c r="E72" s="47">
        <v>6.84</v>
      </c>
      <c r="F72" s="47">
        <v>7.05</v>
      </c>
      <c r="G72" s="90">
        <v>1</v>
      </c>
      <c r="H72" s="45"/>
      <c r="I72" s="46"/>
      <c r="J72" s="46">
        <v>111200</v>
      </c>
      <c r="K72" s="46">
        <f>J72-J72*$K$9/100</f>
        <v>111200</v>
      </c>
      <c r="L72" s="46">
        <f t="shared" si="9"/>
        <v>111200</v>
      </c>
    </row>
    <row r="73" spans="1:13" s="5" customFormat="1" ht="19" customHeight="1" x14ac:dyDescent="0.2">
      <c r="A73" s="89" t="s">
        <v>12</v>
      </c>
      <c r="B73" s="89" t="s">
        <v>625</v>
      </c>
      <c r="C73" s="255" t="s">
        <v>813</v>
      </c>
      <c r="D73" s="256"/>
      <c r="E73" s="256"/>
      <c r="F73" s="256"/>
      <c r="G73" s="256"/>
      <c r="H73" s="256"/>
      <c r="I73" s="256"/>
      <c r="J73" s="256"/>
      <c r="K73" s="257"/>
      <c r="L73" s="46">
        <f t="shared" si="9"/>
        <v>0</v>
      </c>
    </row>
    <row r="74" spans="1:13" ht="19" customHeight="1" x14ac:dyDescent="0.35">
      <c r="A74" s="49" t="s">
        <v>0</v>
      </c>
      <c r="B74" s="49" t="s">
        <v>185</v>
      </c>
      <c r="C74" s="116" t="s">
        <v>626</v>
      </c>
      <c r="D74" s="116" t="s">
        <v>307</v>
      </c>
      <c r="E74" s="47">
        <v>2.35</v>
      </c>
      <c r="F74" s="47">
        <v>2.4</v>
      </c>
      <c r="G74" s="90">
        <v>1</v>
      </c>
      <c r="H74" s="45"/>
      <c r="I74" s="46"/>
      <c r="J74" s="46">
        <v>42300</v>
      </c>
      <c r="K74" s="46">
        <f>J74-J74*$K$9/100</f>
        <v>42300</v>
      </c>
      <c r="L74" s="46">
        <f t="shared" si="9"/>
        <v>42300</v>
      </c>
      <c r="M74" s="1" t="s">
        <v>1223</v>
      </c>
    </row>
    <row r="75" spans="1:13" ht="19" customHeight="1" x14ac:dyDescent="0.35">
      <c r="A75" s="49" t="s">
        <v>0</v>
      </c>
      <c r="B75" s="49" t="s">
        <v>185</v>
      </c>
      <c r="C75" s="116" t="s">
        <v>627</v>
      </c>
      <c r="D75" s="116" t="s">
        <v>307</v>
      </c>
      <c r="E75" s="47">
        <v>2.7</v>
      </c>
      <c r="F75" s="47">
        <v>2.8</v>
      </c>
      <c r="G75" s="90">
        <v>1</v>
      </c>
      <c r="H75" s="45"/>
      <c r="I75" s="46"/>
      <c r="J75" s="46">
        <v>46800</v>
      </c>
      <c r="K75" s="46">
        <f>J75-J75*$K$9/100</f>
        <v>46800</v>
      </c>
      <c r="L75" s="46">
        <f t="shared" si="9"/>
        <v>46800</v>
      </c>
      <c r="M75" s="1" t="s">
        <v>1223</v>
      </c>
    </row>
    <row r="76" spans="1:13" ht="19" customHeight="1" x14ac:dyDescent="0.35">
      <c r="A76" s="49" t="s">
        <v>0</v>
      </c>
      <c r="B76" s="49" t="s">
        <v>185</v>
      </c>
      <c r="C76" s="116" t="s">
        <v>628</v>
      </c>
      <c r="D76" s="116" t="s">
        <v>307</v>
      </c>
      <c r="E76" s="47">
        <v>3.55</v>
      </c>
      <c r="F76" s="47">
        <v>3.8</v>
      </c>
      <c r="G76" s="90">
        <v>1</v>
      </c>
      <c r="H76" s="45"/>
      <c r="I76" s="46"/>
      <c r="J76" s="46">
        <v>54800</v>
      </c>
      <c r="K76" s="46">
        <f>J76-J76*$K$9/100</f>
        <v>54800</v>
      </c>
      <c r="L76" s="46">
        <f t="shared" si="9"/>
        <v>54800</v>
      </c>
      <c r="M76" s="1" t="s">
        <v>1223</v>
      </c>
    </row>
    <row r="77" spans="1:13" ht="19" customHeight="1" x14ac:dyDescent="0.35">
      <c r="A77" s="49" t="s">
        <v>0</v>
      </c>
      <c r="B77" s="49" t="s">
        <v>185</v>
      </c>
      <c r="C77" s="116" t="s">
        <v>629</v>
      </c>
      <c r="D77" s="116" t="s">
        <v>307</v>
      </c>
      <c r="E77" s="47">
        <v>5.3</v>
      </c>
      <c r="F77" s="47">
        <v>5.3</v>
      </c>
      <c r="G77" s="90">
        <v>1</v>
      </c>
      <c r="H77" s="45"/>
      <c r="I77" s="46"/>
      <c r="J77" s="46">
        <v>96400</v>
      </c>
      <c r="K77" s="46">
        <f>J77-J77*$K$9/100</f>
        <v>96400</v>
      </c>
      <c r="L77" s="46">
        <f t="shared" si="9"/>
        <v>96400</v>
      </c>
      <c r="M77" s="1" t="s">
        <v>1223</v>
      </c>
    </row>
    <row r="78" spans="1:13" ht="19" customHeight="1" x14ac:dyDescent="0.35">
      <c r="A78" s="49" t="s">
        <v>0</v>
      </c>
      <c r="B78" s="49" t="s">
        <v>185</v>
      </c>
      <c r="C78" s="116" t="s">
        <v>630</v>
      </c>
      <c r="D78" s="116" t="s">
        <v>307</v>
      </c>
      <c r="E78" s="47">
        <v>7.03</v>
      </c>
      <c r="F78" s="47">
        <v>7.33</v>
      </c>
      <c r="G78" s="90">
        <v>1</v>
      </c>
      <c r="H78" s="45"/>
      <c r="I78" s="46"/>
      <c r="J78" s="46">
        <v>116900</v>
      </c>
      <c r="K78" s="46">
        <f>J78-J78*$K$9/100</f>
        <v>116900</v>
      </c>
      <c r="L78" s="46">
        <f t="shared" si="9"/>
        <v>116900</v>
      </c>
      <c r="M78" s="1" t="s">
        <v>1223</v>
      </c>
    </row>
    <row r="79" spans="1:13" s="5" customFormat="1" ht="19" customHeight="1" x14ac:dyDescent="0.2">
      <c r="A79" s="89" t="s">
        <v>12</v>
      </c>
      <c r="B79" s="89" t="s">
        <v>958</v>
      </c>
      <c r="C79" s="255" t="s">
        <v>1171</v>
      </c>
      <c r="D79" s="256"/>
      <c r="E79" s="256"/>
      <c r="F79" s="256"/>
      <c r="G79" s="256"/>
      <c r="H79" s="256"/>
      <c r="I79" s="256"/>
      <c r="J79" s="256"/>
      <c r="K79" s="257"/>
      <c r="L79" s="46">
        <f t="shared" si="9"/>
        <v>0</v>
      </c>
    </row>
    <row r="80" spans="1:13" ht="19" customHeight="1" x14ac:dyDescent="0.35">
      <c r="A80" s="49" t="s">
        <v>0</v>
      </c>
      <c r="B80" s="49" t="s">
        <v>185</v>
      </c>
      <c r="C80" s="116" t="s">
        <v>959</v>
      </c>
      <c r="D80" s="116" t="s">
        <v>307</v>
      </c>
      <c r="E80" s="47">
        <v>2.1</v>
      </c>
      <c r="F80" s="47">
        <v>2.2999999999999998</v>
      </c>
      <c r="G80" s="90">
        <v>1</v>
      </c>
      <c r="H80" s="45"/>
      <c r="I80" s="46"/>
      <c r="J80" s="46">
        <v>41800</v>
      </c>
      <c r="K80" s="46">
        <f>J80-J80*$K$9/100</f>
        <v>41800</v>
      </c>
      <c r="L80" s="46">
        <f t="shared" si="9"/>
        <v>41800</v>
      </c>
      <c r="M80" s="1" t="s">
        <v>1223</v>
      </c>
    </row>
    <row r="81" spans="1:13" ht="19" customHeight="1" x14ac:dyDescent="0.35">
      <c r="A81" s="49" t="s">
        <v>0</v>
      </c>
      <c r="B81" s="49" t="s">
        <v>185</v>
      </c>
      <c r="C81" s="116" t="s">
        <v>960</v>
      </c>
      <c r="D81" s="116" t="s">
        <v>307</v>
      </c>
      <c r="E81" s="47">
        <v>2.7</v>
      </c>
      <c r="F81" s="47">
        <v>2.8</v>
      </c>
      <c r="G81" s="90">
        <v>1</v>
      </c>
      <c r="H81" s="45"/>
      <c r="I81" s="46"/>
      <c r="J81" s="46">
        <v>46200</v>
      </c>
      <c r="K81" s="46">
        <f>J81-J81*$K$9/100</f>
        <v>46200</v>
      </c>
      <c r="L81" s="46">
        <f t="shared" si="9"/>
        <v>46200</v>
      </c>
      <c r="M81" s="1" t="s">
        <v>1223</v>
      </c>
    </row>
    <row r="82" spans="1:13" ht="19" customHeight="1" x14ac:dyDescent="0.35">
      <c r="A82" s="49" t="s">
        <v>0</v>
      </c>
      <c r="B82" s="49" t="s">
        <v>185</v>
      </c>
      <c r="C82" s="116" t="s">
        <v>961</v>
      </c>
      <c r="D82" s="116" t="s">
        <v>307</v>
      </c>
      <c r="E82" s="47">
        <v>3.5</v>
      </c>
      <c r="F82" s="47">
        <v>3.7</v>
      </c>
      <c r="G82" s="90">
        <v>1</v>
      </c>
      <c r="H82" s="45"/>
      <c r="I82" s="46"/>
      <c r="J82" s="46">
        <v>55600</v>
      </c>
      <c r="K82" s="46">
        <f>J82-J82*$K$9/100</f>
        <v>55600</v>
      </c>
      <c r="L82" s="46">
        <f t="shared" si="9"/>
        <v>55600</v>
      </c>
      <c r="M82" s="1" t="s">
        <v>1223</v>
      </c>
    </row>
    <row r="83" spans="1:13" ht="19" customHeight="1" x14ac:dyDescent="0.35">
      <c r="A83" s="49" t="s">
        <v>0</v>
      </c>
      <c r="B83" s="49" t="s">
        <v>185</v>
      </c>
      <c r="C83" s="116" t="s">
        <v>962</v>
      </c>
      <c r="D83" s="116" t="s">
        <v>307</v>
      </c>
      <c r="E83" s="47">
        <v>5.3</v>
      </c>
      <c r="F83" s="47">
        <v>5.3</v>
      </c>
      <c r="G83" s="90">
        <v>1</v>
      </c>
      <c r="H83" s="45"/>
      <c r="I83" s="46"/>
      <c r="J83" s="46">
        <v>99600</v>
      </c>
      <c r="K83" s="46">
        <f>J83-J83*$K$9/100</f>
        <v>99600</v>
      </c>
      <c r="L83" s="46">
        <f t="shared" si="9"/>
        <v>99600</v>
      </c>
      <c r="M83" s="1" t="s">
        <v>1223</v>
      </c>
    </row>
    <row r="84" spans="1:13" ht="19" customHeight="1" x14ac:dyDescent="0.35">
      <c r="A84" s="49" t="s">
        <v>0</v>
      </c>
      <c r="B84" s="49" t="s">
        <v>185</v>
      </c>
      <c r="C84" s="116" t="s">
        <v>963</v>
      </c>
      <c r="D84" s="116" t="s">
        <v>307</v>
      </c>
      <c r="E84" s="47">
        <v>7.03</v>
      </c>
      <c r="F84" s="47">
        <v>7.33</v>
      </c>
      <c r="G84" s="90">
        <v>1</v>
      </c>
      <c r="H84" s="45"/>
      <c r="I84" s="46"/>
      <c r="J84" s="46">
        <v>124000</v>
      </c>
      <c r="K84" s="46">
        <f>J84-J84*$K$9/100</f>
        <v>124000</v>
      </c>
      <c r="L84" s="46">
        <f t="shared" si="9"/>
        <v>124000</v>
      </c>
      <c r="M84" s="1" t="s">
        <v>1223</v>
      </c>
    </row>
    <row r="85" spans="1:13" s="5" customFormat="1" ht="19" customHeight="1" x14ac:dyDescent="0.2">
      <c r="A85" s="89" t="s">
        <v>12</v>
      </c>
      <c r="B85" s="89" t="s">
        <v>992</v>
      </c>
      <c r="C85" s="255" t="s">
        <v>1172</v>
      </c>
      <c r="D85" s="256"/>
      <c r="E85" s="256"/>
      <c r="F85" s="256"/>
      <c r="G85" s="256"/>
      <c r="H85" s="256"/>
      <c r="I85" s="256"/>
      <c r="J85" s="256"/>
      <c r="K85" s="257"/>
      <c r="L85" s="46">
        <f t="shared" si="9"/>
        <v>0</v>
      </c>
    </row>
    <row r="86" spans="1:13" ht="19" customHeight="1" x14ac:dyDescent="0.35">
      <c r="A86" s="49" t="s">
        <v>0</v>
      </c>
      <c r="B86" s="49" t="s">
        <v>185</v>
      </c>
      <c r="C86" s="116" t="s">
        <v>993</v>
      </c>
      <c r="D86" s="116" t="s">
        <v>307</v>
      </c>
      <c r="E86" s="47">
        <v>2.5</v>
      </c>
      <c r="F86" s="47">
        <v>2.7</v>
      </c>
      <c r="G86" s="90">
        <v>1</v>
      </c>
      <c r="H86" s="45"/>
      <c r="I86" s="46"/>
      <c r="J86" s="46">
        <v>41800</v>
      </c>
      <c r="K86" s="46">
        <f>J86-J86*$K$9/100</f>
        <v>41800</v>
      </c>
      <c r="L86" s="46">
        <f t="shared" si="9"/>
        <v>41800</v>
      </c>
    </row>
    <row r="87" spans="1:13" ht="19" customHeight="1" x14ac:dyDescent="0.35">
      <c r="A87" s="49" t="s">
        <v>0</v>
      </c>
      <c r="B87" s="49" t="s">
        <v>185</v>
      </c>
      <c r="C87" s="116" t="s">
        <v>994</v>
      </c>
      <c r="D87" s="116" t="s">
        <v>307</v>
      </c>
      <c r="E87" s="47">
        <v>2.7</v>
      </c>
      <c r="F87" s="47">
        <v>2.8</v>
      </c>
      <c r="G87" s="90">
        <v>1</v>
      </c>
      <c r="H87" s="45"/>
      <c r="I87" s="46"/>
      <c r="J87" s="46">
        <v>46200</v>
      </c>
      <c r="K87" s="46">
        <f>J87-J87*$K$9/100</f>
        <v>46200</v>
      </c>
      <c r="L87" s="46">
        <f t="shared" si="9"/>
        <v>46200</v>
      </c>
    </row>
    <row r="88" spans="1:13" ht="19" customHeight="1" x14ac:dyDescent="0.35">
      <c r="A88" s="49" t="s">
        <v>0</v>
      </c>
      <c r="B88" s="49" t="s">
        <v>185</v>
      </c>
      <c r="C88" s="116" t="s">
        <v>995</v>
      </c>
      <c r="D88" s="116" t="s">
        <v>307</v>
      </c>
      <c r="E88" s="47">
        <v>3.5</v>
      </c>
      <c r="F88" s="47">
        <v>3.7</v>
      </c>
      <c r="G88" s="90">
        <v>1</v>
      </c>
      <c r="H88" s="45"/>
      <c r="I88" s="46"/>
      <c r="J88" s="46">
        <v>55600</v>
      </c>
      <c r="K88" s="46">
        <f>J88-J88*$K$9/100</f>
        <v>55600</v>
      </c>
      <c r="L88" s="46">
        <f t="shared" si="9"/>
        <v>55600</v>
      </c>
    </row>
    <row r="89" spans="1:13" ht="19" customHeight="1" x14ac:dyDescent="0.35">
      <c r="A89" s="49" t="s">
        <v>0</v>
      </c>
      <c r="B89" s="49" t="s">
        <v>185</v>
      </c>
      <c r="C89" s="116" t="s">
        <v>996</v>
      </c>
      <c r="D89" s="116" t="s">
        <v>307</v>
      </c>
      <c r="E89" s="47">
        <v>5.28</v>
      </c>
      <c r="F89" s="47">
        <v>5.3</v>
      </c>
      <c r="G89" s="90">
        <v>1</v>
      </c>
      <c r="H89" s="45"/>
      <c r="I89" s="46"/>
      <c r="J89" s="46">
        <v>99600</v>
      </c>
      <c r="K89" s="46">
        <f>J89-J89*$K$9/100</f>
        <v>99600</v>
      </c>
      <c r="L89" s="46">
        <f t="shared" si="9"/>
        <v>99600</v>
      </c>
    </row>
    <row r="90" spans="1:13" ht="19" customHeight="1" x14ac:dyDescent="0.35">
      <c r="A90" s="49" t="s">
        <v>0</v>
      </c>
      <c r="B90" s="49" t="s">
        <v>185</v>
      </c>
      <c r="C90" s="116" t="s">
        <v>997</v>
      </c>
      <c r="D90" s="116" t="s">
        <v>307</v>
      </c>
      <c r="E90" s="47">
        <v>7.03</v>
      </c>
      <c r="F90" s="47">
        <v>7.33</v>
      </c>
      <c r="G90" s="90">
        <v>1</v>
      </c>
      <c r="H90" s="45"/>
      <c r="I90" s="46"/>
      <c r="J90" s="46">
        <v>124000</v>
      </c>
      <c r="K90" s="46">
        <f>J90-J90*$K$9/100</f>
        <v>124000</v>
      </c>
      <c r="L90" s="46">
        <f t="shared" si="9"/>
        <v>124000</v>
      </c>
    </row>
    <row r="91" spans="1:13" s="5" customFormat="1" ht="19" customHeight="1" x14ac:dyDescent="0.2">
      <c r="A91" s="89" t="s">
        <v>12</v>
      </c>
      <c r="B91" s="89" t="s">
        <v>986</v>
      </c>
      <c r="C91" s="255" t="s">
        <v>1189</v>
      </c>
      <c r="D91" s="256"/>
      <c r="E91" s="256"/>
      <c r="F91" s="256"/>
      <c r="G91" s="256"/>
      <c r="H91" s="256"/>
      <c r="I91" s="256"/>
      <c r="J91" s="256"/>
      <c r="K91" s="257"/>
      <c r="L91" s="46">
        <f t="shared" si="9"/>
        <v>0</v>
      </c>
    </row>
    <row r="92" spans="1:13" ht="19" customHeight="1" x14ac:dyDescent="0.35">
      <c r="A92" s="49" t="s">
        <v>0</v>
      </c>
      <c r="B92" s="49" t="s">
        <v>185</v>
      </c>
      <c r="C92" s="116" t="s">
        <v>987</v>
      </c>
      <c r="D92" s="116" t="s">
        <v>307</v>
      </c>
      <c r="E92" s="47">
        <v>2.2999999999999998</v>
      </c>
      <c r="F92" s="47">
        <v>2.2999999999999998</v>
      </c>
      <c r="G92" s="90">
        <v>1</v>
      </c>
      <c r="H92" s="45"/>
      <c r="I92" s="46"/>
      <c r="J92" s="46">
        <v>44000</v>
      </c>
      <c r="K92" s="46">
        <f>J92-J92*$K$9/100</f>
        <v>44000</v>
      </c>
      <c r="L92" s="46">
        <f t="shared" si="9"/>
        <v>44000</v>
      </c>
      <c r="M92" s="1" t="s">
        <v>1223</v>
      </c>
    </row>
    <row r="93" spans="1:13" ht="19" customHeight="1" x14ac:dyDescent="0.35">
      <c r="A93" s="49" t="s">
        <v>0</v>
      </c>
      <c r="B93" s="49" t="s">
        <v>185</v>
      </c>
      <c r="C93" s="116" t="s">
        <v>988</v>
      </c>
      <c r="D93" s="116" t="s">
        <v>307</v>
      </c>
      <c r="E93" s="47">
        <v>2.7</v>
      </c>
      <c r="F93" s="47">
        <v>2.7</v>
      </c>
      <c r="G93" s="90">
        <v>1</v>
      </c>
      <c r="H93" s="45"/>
      <c r="I93" s="46"/>
      <c r="J93" s="46">
        <v>49200</v>
      </c>
      <c r="K93" s="46">
        <f>J93-J93*$K$9/100</f>
        <v>49200</v>
      </c>
      <c r="L93" s="46">
        <f t="shared" si="9"/>
        <v>49200</v>
      </c>
      <c r="M93" s="1" t="s">
        <v>1223</v>
      </c>
    </row>
    <row r="94" spans="1:13" ht="19" customHeight="1" x14ac:dyDescent="0.35">
      <c r="A94" s="49" t="s">
        <v>0</v>
      </c>
      <c r="B94" s="49" t="s">
        <v>185</v>
      </c>
      <c r="C94" s="116" t="s">
        <v>989</v>
      </c>
      <c r="D94" s="116" t="s">
        <v>307</v>
      </c>
      <c r="E94" s="47">
        <v>3.7</v>
      </c>
      <c r="F94" s="47">
        <v>3.8</v>
      </c>
      <c r="G94" s="90">
        <v>1</v>
      </c>
      <c r="H94" s="45"/>
      <c r="I94" s="46"/>
      <c r="J94" s="46">
        <v>59000</v>
      </c>
      <c r="K94" s="46">
        <f>J94-J94*$K$9/100</f>
        <v>59000</v>
      </c>
      <c r="L94" s="46">
        <f t="shared" si="9"/>
        <v>59000</v>
      </c>
      <c r="M94" s="1" t="s">
        <v>1223</v>
      </c>
    </row>
    <row r="95" spans="1:13" ht="19" customHeight="1" x14ac:dyDescent="0.35">
      <c r="A95" s="49" t="s">
        <v>0</v>
      </c>
      <c r="B95" s="49" t="s">
        <v>185</v>
      </c>
      <c r="C95" s="116" t="s">
        <v>990</v>
      </c>
      <c r="D95" s="116" t="s">
        <v>307</v>
      </c>
      <c r="E95" s="47">
        <v>5.7</v>
      </c>
      <c r="F95" s="47">
        <v>5.8</v>
      </c>
      <c r="G95" s="90">
        <v>1</v>
      </c>
      <c r="H95" s="45"/>
      <c r="I95" s="46"/>
      <c r="J95" s="46">
        <v>102000</v>
      </c>
      <c r="K95" s="46">
        <f>J95-J95*$K$9/100</f>
        <v>102000</v>
      </c>
      <c r="L95" s="46">
        <f t="shared" ref="L95:L112" si="10">K95*G95</f>
        <v>102000</v>
      </c>
      <c r="M95" s="1" t="s">
        <v>1223</v>
      </c>
    </row>
    <row r="96" spans="1:13" ht="19" customHeight="1" x14ac:dyDescent="0.35">
      <c r="A96" s="49" t="s">
        <v>0</v>
      </c>
      <c r="B96" s="49" t="s">
        <v>185</v>
      </c>
      <c r="C96" s="116" t="s">
        <v>991</v>
      </c>
      <c r="D96" s="116" t="s">
        <v>307</v>
      </c>
      <c r="E96" s="47">
        <v>7.6</v>
      </c>
      <c r="F96" s="47">
        <v>7.5</v>
      </c>
      <c r="G96" s="90">
        <v>1</v>
      </c>
      <c r="H96" s="45"/>
      <c r="I96" s="46"/>
      <c r="J96" s="46">
        <v>120400</v>
      </c>
      <c r="K96" s="46">
        <f>J96-J96*$K$9/100</f>
        <v>120400</v>
      </c>
      <c r="L96" s="46">
        <f t="shared" si="10"/>
        <v>120400</v>
      </c>
      <c r="M96" s="1" t="s">
        <v>1223</v>
      </c>
    </row>
    <row r="97" spans="1:12" s="5" customFormat="1" ht="19" customHeight="1" x14ac:dyDescent="0.2">
      <c r="A97" s="89" t="s">
        <v>12</v>
      </c>
      <c r="B97" s="89" t="s">
        <v>502</v>
      </c>
      <c r="C97" s="255" t="s">
        <v>821</v>
      </c>
      <c r="D97" s="256"/>
      <c r="E97" s="256"/>
      <c r="F97" s="256"/>
      <c r="G97" s="256"/>
      <c r="H97" s="256"/>
      <c r="I97" s="256"/>
      <c r="J97" s="256"/>
      <c r="K97" s="257"/>
      <c r="L97" s="46">
        <f t="shared" si="10"/>
        <v>0</v>
      </c>
    </row>
    <row r="98" spans="1:12" ht="19" customHeight="1" x14ac:dyDescent="0.35">
      <c r="A98" s="49" t="s">
        <v>0</v>
      </c>
      <c r="B98" s="49" t="s">
        <v>185</v>
      </c>
      <c r="C98" s="116" t="s">
        <v>503</v>
      </c>
      <c r="D98" s="116" t="s">
        <v>307</v>
      </c>
      <c r="E98" s="47">
        <v>2.73</v>
      </c>
      <c r="F98" s="47">
        <v>3.14</v>
      </c>
      <c r="G98" s="90">
        <v>1</v>
      </c>
      <c r="H98" s="45"/>
      <c r="I98" s="46"/>
      <c r="J98" s="46">
        <v>88900</v>
      </c>
      <c r="K98" s="46">
        <f>J98-J98*$K$9/100</f>
        <v>88900</v>
      </c>
      <c r="L98" s="46">
        <f t="shared" si="10"/>
        <v>88900</v>
      </c>
    </row>
    <row r="99" spans="1:12" ht="19" customHeight="1" x14ac:dyDescent="0.35">
      <c r="A99" s="49" t="s">
        <v>0</v>
      </c>
      <c r="B99" s="49" t="s">
        <v>185</v>
      </c>
      <c r="C99" s="116" t="s">
        <v>504</v>
      </c>
      <c r="D99" s="116" t="s">
        <v>307</v>
      </c>
      <c r="E99" s="47">
        <v>3.52</v>
      </c>
      <c r="F99" s="47">
        <v>3.96</v>
      </c>
      <c r="G99" s="90">
        <v>1</v>
      </c>
      <c r="H99" s="45"/>
      <c r="I99" s="46"/>
      <c r="J99" s="46">
        <v>102000</v>
      </c>
      <c r="K99" s="46">
        <f>J99-J99*$K$9/100</f>
        <v>102000</v>
      </c>
      <c r="L99" s="46">
        <f t="shared" si="10"/>
        <v>102000</v>
      </c>
    </row>
    <row r="100" spans="1:12" ht="19" customHeight="1" x14ac:dyDescent="0.35">
      <c r="A100" s="49" t="s">
        <v>0</v>
      </c>
      <c r="B100" s="49" t="s">
        <v>185</v>
      </c>
      <c r="C100" s="116" t="s">
        <v>505</v>
      </c>
      <c r="D100" s="116" t="s">
        <v>307</v>
      </c>
      <c r="E100" s="47">
        <v>5.28</v>
      </c>
      <c r="F100" s="47">
        <v>5.57</v>
      </c>
      <c r="G100" s="90">
        <v>1</v>
      </c>
      <c r="H100" s="45"/>
      <c r="I100" s="46"/>
      <c r="J100" s="46">
        <v>169500</v>
      </c>
      <c r="K100" s="46">
        <f>J100-J100*$K$9/100</f>
        <v>169500</v>
      </c>
      <c r="L100" s="46">
        <f t="shared" si="10"/>
        <v>169500</v>
      </c>
    </row>
    <row r="101" spans="1:12" s="5" customFormat="1" ht="19" customHeight="1" x14ac:dyDescent="0.2">
      <c r="A101" s="89" t="s">
        <v>12</v>
      </c>
      <c r="B101" s="89" t="s">
        <v>1190</v>
      </c>
      <c r="C101" s="255" t="s">
        <v>821</v>
      </c>
      <c r="D101" s="256"/>
      <c r="E101" s="256"/>
      <c r="F101" s="256"/>
      <c r="G101" s="256"/>
      <c r="H101" s="256"/>
      <c r="I101" s="256"/>
      <c r="J101" s="256"/>
      <c r="K101" s="257"/>
      <c r="L101" s="46">
        <f t="shared" si="10"/>
        <v>0</v>
      </c>
    </row>
    <row r="102" spans="1:12" ht="19" customHeight="1" x14ac:dyDescent="0.35">
      <c r="A102" s="49" t="s">
        <v>0</v>
      </c>
      <c r="B102" s="49" t="s">
        <v>185</v>
      </c>
      <c r="C102" s="116" t="s">
        <v>964</v>
      </c>
      <c r="D102" s="116" t="s">
        <v>307</v>
      </c>
      <c r="E102" s="47">
        <v>2.93</v>
      </c>
      <c r="F102" s="47">
        <v>3.22</v>
      </c>
      <c r="G102" s="90">
        <v>1</v>
      </c>
      <c r="H102" s="45"/>
      <c r="I102" s="46"/>
      <c r="J102" s="46">
        <v>88900</v>
      </c>
      <c r="K102" s="46">
        <f>J102-J102*$K$9/100</f>
        <v>88900</v>
      </c>
      <c r="L102" s="46">
        <f t="shared" si="10"/>
        <v>88900</v>
      </c>
    </row>
    <row r="103" spans="1:12" ht="19" customHeight="1" x14ac:dyDescent="0.35">
      <c r="A103" s="49" t="s">
        <v>0</v>
      </c>
      <c r="B103" s="49" t="s">
        <v>185</v>
      </c>
      <c r="C103" s="116" t="s">
        <v>965</v>
      </c>
      <c r="D103" s="116" t="s">
        <v>307</v>
      </c>
      <c r="E103" s="47">
        <v>3.66</v>
      </c>
      <c r="F103" s="47">
        <v>3.95</v>
      </c>
      <c r="G103" s="90">
        <v>1</v>
      </c>
      <c r="H103" s="45"/>
      <c r="I103" s="46"/>
      <c r="J103" s="46">
        <v>97700</v>
      </c>
      <c r="K103" s="46">
        <f>J103-J103*$K$9/100</f>
        <v>97700</v>
      </c>
      <c r="L103" s="46">
        <f t="shared" si="10"/>
        <v>97700</v>
      </c>
    </row>
    <row r="104" spans="1:12" ht="19" customHeight="1" x14ac:dyDescent="0.35">
      <c r="A104" s="49" t="s">
        <v>0</v>
      </c>
      <c r="B104" s="49" t="s">
        <v>185</v>
      </c>
      <c r="C104" s="116" t="s">
        <v>966</v>
      </c>
      <c r="D104" s="116" t="s">
        <v>307</v>
      </c>
      <c r="E104" s="47">
        <v>5.45</v>
      </c>
      <c r="F104" s="47">
        <v>5.56</v>
      </c>
      <c r="G104" s="90">
        <v>1</v>
      </c>
      <c r="H104" s="45"/>
      <c r="I104" s="46"/>
      <c r="J104" s="46">
        <v>148200</v>
      </c>
      <c r="K104" s="46">
        <f>J104-J104*$K$9/100</f>
        <v>148200</v>
      </c>
      <c r="L104" s="46">
        <f t="shared" si="10"/>
        <v>148200</v>
      </c>
    </row>
    <row r="105" spans="1:12" ht="19" customHeight="1" x14ac:dyDescent="0.35">
      <c r="A105" s="49" t="s">
        <v>0</v>
      </c>
      <c r="B105" s="49" t="s">
        <v>185</v>
      </c>
      <c r="C105" s="116" t="s">
        <v>967</v>
      </c>
      <c r="D105" s="116" t="s">
        <v>307</v>
      </c>
      <c r="E105" s="47">
        <v>7.32</v>
      </c>
      <c r="F105" s="47">
        <v>7.76</v>
      </c>
      <c r="G105" s="90">
        <v>1</v>
      </c>
      <c r="H105" s="45"/>
      <c r="I105" s="46"/>
      <c r="J105" s="46">
        <v>191600</v>
      </c>
      <c r="K105" s="46">
        <f>J105-J105*$K$9/100</f>
        <v>191600</v>
      </c>
      <c r="L105" s="46">
        <f t="shared" si="10"/>
        <v>191600</v>
      </c>
    </row>
    <row r="106" spans="1:12" s="5" customFormat="1" ht="19" customHeight="1" x14ac:dyDescent="0.2">
      <c r="A106" s="89" t="s">
        <v>12</v>
      </c>
      <c r="B106" s="89" t="s">
        <v>506</v>
      </c>
      <c r="C106" s="255" t="s">
        <v>822</v>
      </c>
      <c r="D106" s="256"/>
      <c r="E106" s="256"/>
      <c r="F106" s="256"/>
      <c r="G106" s="256"/>
      <c r="H106" s="256"/>
      <c r="I106" s="256"/>
      <c r="J106" s="256"/>
      <c r="K106" s="257"/>
      <c r="L106" s="46">
        <f t="shared" si="10"/>
        <v>0</v>
      </c>
    </row>
    <row r="107" spans="1:12" ht="19" customHeight="1" x14ac:dyDescent="0.35">
      <c r="A107" s="49" t="s">
        <v>0</v>
      </c>
      <c r="B107" s="49" t="s">
        <v>185</v>
      </c>
      <c r="C107" s="116" t="s">
        <v>1191</v>
      </c>
      <c r="D107" s="116" t="s">
        <v>307</v>
      </c>
      <c r="E107" s="47">
        <v>2.6</v>
      </c>
      <c r="F107" s="47">
        <v>2.63</v>
      </c>
      <c r="G107" s="90">
        <v>1</v>
      </c>
      <c r="H107" s="45"/>
      <c r="I107" s="46"/>
      <c r="J107" s="46">
        <v>60200</v>
      </c>
      <c r="K107" s="46">
        <f>J107-J107*$K$9/100</f>
        <v>60200</v>
      </c>
      <c r="L107" s="46">
        <f t="shared" si="10"/>
        <v>60200</v>
      </c>
    </row>
    <row r="108" spans="1:12" ht="19" customHeight="1" x14ac:dyDescent="0.35">
      <c r="A108" s="49" t="s">
        <v>0</v>
      </c>
      <c r="B108" s="49" t="s">
        <v>185</v>
      </c>
      <c r="C108" s="116" t="s">
        <v>1192</v>
      </c>
      <c r="D108" s="116" t="s">
        <v>307</v>
      </c>
      <c r="E108" s="47">
        <v>3.4</v>
      </c>
      <c r="F108" s="47">
        <v>3.42</v>
      </c>
      <c r="G108" s="90">
        <v>1</v>
      </c>
      <c r="H108" s="45"/>
      <c r="I108" s="46"/>
      <c r="J108" s="46">
        <v>66600</v>
      </c>
      <c r="K108" s="46">
        <f>J108-J108*$K$9/100</f>
        <v>66600</v>
      </c>
      <c r="L108" s="46">
        <f t="shared" si="10"/>
        <v>66600</v>
      </c>
    </row>
    <row r="109" spans="1:12" ht="19" customHeight="1" x14ac:dyDescent="0.35">
      <c r="A109" s="49" t="s">
        <v>0</v>
      </c>
      <c r="B109" s="49" t="s">
        <v>185</v>
      </c>
      <c r="C109" s="116" t="s">
        <v>1193</v>
      </c>
      <c r="D109" s="116" t="s">
        <v>307</v>
      </c>
      <c r="E109" s="47">
        <v>5.0999999999999996</v>
      </c>
      <c r="F109" s="47">
        <v>5.13</v>
      </c>
      <c r="G109" s="90">
        <v>1</v>
      </c>
      <c r="H109" s="45"/>
      <c r="I109" s="46"/>
      <c r="J109" s="46">
        <v>116000</v>
      </c>
      <c r="K109" s="46">
        <f>J109-J109*$K$9/100</f>
        <v>116000</v>
      </c>
      <c r="L109" s="46">
        <f t="shared" si="10"/>
        <v>116000</v>
      </c>
    </row>
    <row r="110" spans="1:12" ht="19" customHeight="1" x14ac:dyDescent="0.35">
      <c r="A110" s="49" t="s">
        <v>0</v>
      </c>
      <c r="B110" s="49" t="s">
        <v>185</v>
      </c>
      <c r="C110" s="116" t="s">
        <v>1194</v>
      </c>
      <c r="D110" s="116" t="s">
        <v>307</v>
      </c>
      <c r="E110" s="47">
        <v>6.8</v>
      </c>
      <c r="F110" s="47">
        <v>7.05</v>
      </c>
      <c r="G110" s="90">
        <v>1</v>
      </c>
      <c r="H110" s="45"/>
      <c r="I110" s="46"/>
      <c r="J110" s="46">
        <v>139200</v>
      </c>
      <c r="K110" s="46">
        <f>J110-J110*$K$9/100</f>
        <v>139200</v>
      </c>
      <c r="L110" s="46">
        <f t="shared" si="10"/>
        <v>139200</v>
      </c>
    </row>
    <row r="111" spans="1:12" s="5" customFormat="1" ht="19" customHeight="1" x14ac:dyDescent="0.2">
      <c r="A111" s="89" t="s">
        <v>12</v>
      </c>
      <c r="B111" s="89" t="s">
        <v>507</v>
      </c>
      <c r="C111" s="255" t="s">
        <v>824</v>
      </c>
      <c r="D111" s="256"/>
      <c r="E111" s="256"/>
      <c r="F111" s="256"/>
      <c r="G111" s="256"/>
      <c r="H111" s="256"/>
      <c r="I111" s="256"/>
      <c r="J111" s="256"/>
      <c r="K111" s="257"/>
      <c r="L111" s="46">
        <f t="shared" si="10"/>
        <v>0</v>
      </c>
    </row>
    <row r="112" spans="1:12" ht="19" customHeight="1" x14ac:dyDescent="0.35">
      <c r="A112" s="49" t="s">
        <v>0</v>
      </c>
      <c r="B112" s="49" t="s">
        <v>185</v>
      </c>
      <c r="C112" s="116" t="s">
        <v>631</v>
      </c>
      <c r="D112" s="116" t="s">
        <v>307</v>
      </c>
      <c r="E112" s="47">
        <v>2.2999999999999998</v>
      </c>
      <c r="F112" s="47">
        <v>2.4</v>
      </c>
      <c r="G112" s="90">
        <v>1</v>
      </c>
      <c r="H112" s="45"/>
      <c r="I112" s="46"/>
      <c r="J112" s="46">
        <v>53400</v>
      </c>
      <c r="K112" s="46">
        <f t="shared" ref="K112:K117" si="11">J112-J112*$K$9/100</f>
        <v>53400</v>
      </c>
      <c r="L112" s="46">
        <f t="shared" si="10"/>
        <v>53400</v>
      </c>
    </row>
    <row r="113" spans="1:15" ht="19" customHeight="1" x14ac:dyDescent="0.35">
      <c r="A113" s="49" t="s">
        <v>0</v>
      </c>
      <c r="B113" s="49" t="s">
        <v>185</v>
      </c>
      <c r="C113" s="116" t="s">
        <v>632</v>
      </c>
      <c r="D113" s="116" t="s">
        <v>307</v>
      </c>
      <c r="E113" s="47">
        <v>2.65</v>
      </c>
      <c r="F113" s="47">
        <v>2.7</v>
      </c>
      <c r="G113" s="90">
        <v>1</v>
      </c>
      <c r="H113" s="45"/>
      <c r="I113" s="46"/>
      <c r="J113" s="46">
        <v>58200</v>
      </c>
      <c r="K113" s="46">
        <f t="shared" si="11"/>
        <v>58200</v>
      </c>
      <c r="L113" s="46">
        <f t="shared" ref="L113:L118" si="12">K113*G113</f>
        <v>58200</v>
      </c>
    </row>
    <row r="114" spans="1:15" ht="19" customHeight="1" x14ac:dyDescent="0.35">
      <c r="A114" s="49" t="s">
        <v>0</v>
      </c>
      <c r="B114" s="49" t="s">
        <v>185</v>
      </c>
      <c r="C114" s="116" t="s">
        <v>633</v>
      </c>
      <c r="D114" s="116" t="s">
        <v>307</v>
      </c>
      <c r="E114" s="47">
        <v>3.5</v>
      </c>
      <c r="F114" s="47">
        <v>3.6</v>
      </c>
      <c r="G114" s="90">
        <v>1</v>
      </c>
      <c r="H114" s="45"/>
      <c r="I114" s="46"/>
      <c r="J114" s="46">
        <v>65000</v>
      </c>
      <c r="K114" s="46">
        <f t="shared" si="11"/>
        <v>65000</v>
      </c>
      <c r="L114" s="46">
        <f t="shared" si="12"/>
        <v>65000</v>
      </c>
    </row>
    <row r="115" spans="1:15" ht="19" customHeight="1" x14ac:dyDescent="0.35">
      <c r="A115" s="49" t="s">
        <v>0</v>
      </c>
      <c r="B115" s="49" t="s">
        <v>185</v>
      </c>
      <c r="C115" s="116" t="s">
        <v>634</v>
      </c>
      <c r="D115" s="116" t="s">
        <v>307</v>
      </c>
      <c r="E115" s="47">
        <v>5.3</v>
      </c>
      <c r="F115" s="47">
        <v>5.3</v>
      </c>
      <c r="G115" s="90">
        <v>1</v>
      </c>
      <c r="H115" s="45"/>
      <c r="I115" s="46"/>
      <c r="J115" s="46">
        <v>106500</v>
      </c>
      <c r="K115" s="46">
        <f t="shared" si="11"/>
        <v>106500</v>
      </c>
      <c r="L115" s="46">
        <f t="shared" si="12"/>
        <v>106500</v>
      </c>
    </row>
    <row r="116" spans="1:15" ht="19" customHeight="1" x14ac:dyDescent="0.35">
      <c r="A116" s="49" t="s">
        <v>0</v>
      </c>
      <c r="B116" s="49" t="s">
        <v>185</v>
      </c>
      <c r="C116" s="116" t="s">
        <v>924</v>
      </c>
      <c r="D116" s="116" t="s">
        <v>307</v>
      </c>
      <c r="E116" s="47">
        <v>7.2</v>
      </c>
      <c r="F116" s="47">
        <v>7.2</v>
      </c>
      <c r="G116" s="90">
        <v>1</v>
      </c>
      <c r="H116" s="45"/>
      <c r="I116" s="46"/>
      <c r="J116" s="46">
        <v>108400</v>
      </c>
      <c r="K116" s="46">
        <f>J116-J116*$K$9/100</f>
        <v>108400</v>
      </c>
      <c r="L116" s="46">
        <f>K116*G116</f>
        <v>108400</v>
      </c>
      <c r="M116" s="173"/>
      <c r="N116" s="173"/>
      <c r="O116" s="74"/>
    </row>
    <row r="117" spans="1:15" ht="19" customHeight="1" x14ac:dyDescent="0.35">
      <c r="A117" s="49" t="s">
        <v>0</v>
      </c>
      <c r="B117" s="49" t="s">
        <v>185</v>
      </c>
      <c r="C117" s="116" t="s">
        <v>696</v>
      </c>
      <c r="D117" s="116" t="s">
        <v>307</v>
      </c>
      <c r="E117" s="47">
        <v>7.2</v>
      </c>
      <c r="F117" s="47">
        <v>7.2</v>
      </c>
      <c r="G117" s="90">
        <v>1</v>
      </c>
      <c r="H117" s="45"/>
      <c r="I117" s="46"/>
      <c r="J117" s="46">
        <v>126700</v>
      </c>
      <c r="K117" s="46">
        <f t="shared" si="11"/>
        <v>126700</v>
      </c>
      <c r="L117" s="46">
        <f t="shared" si="12"/>
        <v>126700</v>
      </c>
      <c r="M117" s="173"/>
      <c r="N117" s="173"/>
      <c r="O117" s="74"/>
    </row>
    <row r="118" spans="1:15" s="5" customFormat="1" ht="19" customHeight="1" x14ac:dyDescent="0.2">
      <c r="A118" s="89" t="s">
        <v>12</v>
      </c>
      <c r="B118" s="89" t="s">
        <v>508</v>
      </c>
      <c r="C118" s="255" t="s">
        <v>825</v>
      </c>
      <c r="D118" s="256"/>
      <c r="E118" s="256"/>
      <c r="F118" s="256"/>
      <c r="G118" s="256"/>
      <c r="H118" s="256"/>
      <c r="I118" s="256"/>
      <c r="J118" s="256"/>
      <c r="K118" s="257"/>
      <c r="L118" s="46">
        <f t="shared" si="12"/>
        <v>0</v>
      </c>
    </row>
    <row r="119" spans="1:15" ht="19" customHeight="1" x14ac:dyDescent="0.35">
      <c r="A119" s="49" t="s">
        <v>0</v>
      </c>
      <c r="B119" s="49" t="s">
        <v>185</v>
      </c>
      <c r="C119" s="116" t="s">
        <v>509</v>
      </c>
      <c r="D119" s="116" t="s">
        <v>307</v>
      </c>
      <c r="E119" s="47">
        <v>2.2000000000000002</v>
      </c>
      <c r="F119" s="47">
        <v>2.4</v>
      </c>
      <c r="G119" s="90">
        <v>1</v>
      </c>
      <c r="H119" s="45"/>
      <c r="I119" s="46"/>
      <c r="J119" s="46">
        <v>56100</v>
      </c>
      <c r="K119" s="46">
        <f>J119-J119*$K$9/100</f>
        <v>56100</v>
      </c>
      <c r="L119" s="46">
        <f t="shared" ref="L119:L130" si="13">K119*G119</f>
        <v>56100</v>
      </c>
    </row>
    <row r="120" spans="1:15" ht="19" customHeight="1" x14ac:dyDescent="0.35">
      <c r="A120" s="49" t="s">
        <v>0</v>
      </c>
      <c r="B120" s="49" t="s">
        <v>185</v>
      </c>
      <c r="C120" s="116" t="s">
        <v>510</v>
      </c>
      <c r="D120" s="116" t="s">
        <v>307</v>
      </c>
      <c r="E120" s="47">
        <v>2.5</v>
      </c>
      <c r="F120" s="47">
        <v>2.8</v>
      </c>
      <c r="G120" s="90">
        <v>1</v>
      </c>
      <c r="H120" s="45"/>
      <c r="I120" s="46"/>
      <c r="J120" s="46">
        <v>58800</v>
      </c>
      <c r="K120" s="46">
        <f>J120-J120*$K$9/100</f>
        <v>58800</v>
      </c>
      <c r="L120" s="46">
        <f t="shared" si="13"/>
        <v>58800</v>
      </c>
    </row>
    <row r="121" spans="1:15" ht="19" customHeight="1" x14ac:dyDescent="0.35">
      <c r="A121" s="49" t="s">
        <v>0</v>
      </c>
      <c r="B121" s="49" t="s">
        <v>185</v>
      </c>
      <c r="C121" s="116" t="s">
        <v>511</v>
      </c>
      <c r="D121" s="116" t="s">
        <v>307</v>
      </c>
      <c r="E121" s="47">
        <v>3.22</v>
      </c>
      <c r="F121" s="47">
        <v>3.4</v>
      </c>
      <c r="G121" s="90">
        <v>1</v>
      </c>
      <c r="H121" s="45"/>
      <c r="I121" s="46"/>
      <c r="J121" s="46">
        <v>66800</v>
      </c>
      <c r="K121" s="46">
        <f>J121-J121*$K$9/100</f>
        <v>66800</v>
      </c>
      <c r="L121" s="46">
        <f t="shared" si="13"/>
        <v>66800</v>
      </c>
    </row>
    <row r="122" spans="1:15" ht="19" customHeight="1" x14ac:dyDescent="0.35">
      <c r="A122" s="49" t="s">
        <v>0</v>
      </c>
      <c r="B122" s="49" t="s">
        <v>185</v>
      </c>
      <c r="C122" s="116" t="s">
        <v>512</v>
      </c>
      <c r="D122" s="116" t="s">
        <v>307</v>
      </c>
      <c r="E122" s="47">
        <v>4.5999999999999996</v>
      </c>
      <c r="F122" s="47">
        <v>5.2</v>
      </c>
      <c r="G122" s="90">
        <v>1</v>
      </c>
      <c r="H122" s="45"/>
      <c r="I122" s="46"/>
      <c r="J122" s="46">
        <v>113000</v>
      </c>
      <c r="K122" s="46">
        <f>J122-J122*$K$9/100</f>
        <v>113000</v>
      </c>
      <c r="L122" s="46">
        <f t="shared" si="13"/>
        <v>113000</v>
      </c>
    </row>
    <row r="123" spans="1:15" ht="19" customHeight="1" x14ac:dyDescent="0.35">
      <c r="A123" s="49" t="s">
        <v>0</v>
      </c>
      <c r="B123" s="49" t="s">
        <v>185</v>
      </c>
      <c r="C123" s="116" t="s">
        <v>513</v>
      </c>
      <c r="D123" s="116" t="s">
        <v>307</v>
      </c>
      <c r="E123" s="47">
        <v>6.2</v>
      </c>
      <c r="F123" s="47">
        <v>6.5</v>
      </c>
      <c r="G123" s="90">
        <v>1</v>
      </c>
      <c r="H123" s="45"/>
      <c r="I123" s="46"/>
      <c r="J123" s="46">
        <v>139500</v>
      </c>
      <c r="K123" s="46">
        <f>J123-J123*$K$9/100</f>
        <v>139500</v>
      </c>
      <c r="L123" s="46">
        <f t="shared" si="13"/>
        <v>139500</v>
      </c>
    </row>
    <row r="124" spans="1:15" s="5" customFormat="1" ht="19" customHeight="1" x14ac:dyDescent="0.2">
      <c r="A124" s="89" t="s">
        <v>12</v>
      </c>
      <c r="B124" s="89" t="s">
        <v>968</v>
      </c>
      <c r="C124" s="255" t="s">
        <v>973</v>
      </c>
      <c r="D124" s="256"/>
      <c r="E124" s="256"/>
      <c r="F124" s="256"/>
      <c r="G124" s="256"/>
      <c r="H124" s="256"/>
      <c r="I124" s="256"/>
      <c r="J124" s="256"/>
      <c r="K124" s="257"/>
      <c r="L124" s="46">
        <f t="shared" si="13"/>
        <v>0</v>
      </c>
    </row>
    <row r="125" spans="1:15" ht="19" customHeight="1" x14ac:dyDescent="0.35">
      <c r="A125" s="49" t="s">
        <v>0</v>
      </c>
      <c r="B125" s="49" t="s">
        <v>185</v>
      </c>
      <c r="C125" s="116" t="s">
        <v>969</v>
      </c>
      <c r="D125" s="116" t="s">
        <v>307</v>
      </c>
      <c r="E125" s="47">
        <v>2.7</v>
      </c>
      <c r="F125" s="47">
        <v>3</v>
      </c>
      <c r="G125" s="90">
        <v>1</v>
      </c>
      <c r="H125" s="45"/>
      <c r="I125" s="46"/>
      <c r="J125" s="46">
        <v>83800</v>
      </c>
      <c r="K125" s="46">
        <f>J125-J125*$K$9/100</f>
        <v>83800</v>
      </c>
      <c r="L125" s="46">
        <f t="shared" si="13"/>
        <v>83800</v>
      </c>
    </row>
    <row r="126" spans="1:15" ht="19" customHeight="1" x14ac:dyDescent="0.35">
      <c r="A126" s="49" t="s">
        <v>0</v>
      </c>
      <c r="B126" s="49" t="s">
        <v>185</v>
      </c>
      <c r="C126" s="116" t="s">
        <v>970</v>
      </c>
      <c r="D126" s="116" t="s">
        <v>307</v>
      </c>
      <c r="E126" s="47">
        <v>3.51</v>
      </c>
      <c r="F126" s="47">
        <v>3.81</v>
      </c>
      <c r="G126" s="90">
        <v>1</v>
      </c>
      <c r="H126" s="45"/>
      <c r="I126" s="46"/>
      <c r="J126" s="46">
        <v>89800</v>
      </c>
      <c r="K126" s="46">
        <f>J126-J126*$K$9/100</f>
        <v>89800</v>
      </c>
      <c r="L126" s="46">
        <f t="shared" si="13"/>
        <v>89800</v>
      </c>
    </row>
    <row r="127" spans="1:15" ht="19" customHeight="1" x14ac:dyDescent="0.35">
      <c r="A127" s="49" t="s">
        <v>0</v>
      </c>
      <c r="B127" s="49" t="s">
        <v>185</v>
      </c>
      <c r="C127" s="116" t="s">
        <v>971</v>
      </c>
      <c r="D127" s="116" t="s">
        <v>307</v>
      </c>
      <c r="E127" s="47">
        <v>5.3</v>
      </c>
      <c r="F127" s="47">
        <v>5.6</v>
      </c>
      <c r="G127" s="90">
        <v>1</v>
      </c>
      <c r="H127" s="45"/>
      <c r="I127" s="46"/>
      <c r="J127" s="46">
        <v>136300</v>
      </c>
      <c r="K127" s="46">
        <f>J127-J127*$K$9/100</f>
        <v>136300</v>
      </c>
      <c r="L127" s="46">
        <f t="shared" si="13"/>
        <v>136300</v>
      </c>
    </row>
    <row r="128" spans="1:15" ht="19" customHeight="1" x14ac:dyDescent="0.35">
      <c r="A128" s="49" t="s">
        <v>0</v>
      </c>
      <c r="B128" s="49" t="s">
        <v>185</v>
      </c>
      <c r="C128" s="116" t="s">
        <v>972</v>
      </c>
      <c r="D128" s="116" t="s">
        <v>307</v>
      </c>
      <c r="E128" s="47">
        <v>7.1</v>
      </c>
      <c r="F128" s="47">
        <v>7.8</v>
      </c>
      <c r="G128" s="90">
        <v>1</v>
      </c>
      <c r="H128" s="45"/>
      <c r="I128" s="46"/>
      <c r="J128" s="46">
        <v>178500</v>
      </c>
      <c r="K128" s="46">
        <f>J128-J128*$K$9/100</f>
        <v>178500</v>
      </c>
      <c r="L128" s="46">
        <f t="shared" si="13"/>
        <v>178500</v>
      </c>
    </row>
    <row r="129" spans="1:12" s="5" customFormat="1" ht="19" customHeight="1" x14ac:dyDescent="0.2">
      <c r="A129" s="89" t="s">
        <v>12</v>
      </c>
      <c r="B129" s="89" t="s">
        <v>635</v>
      </c>
      <c r="C129" s="255" t="s">
        <v>824</v>
      </c>
      <c r="D129" s="256"/>
      <c r="E129" s="256"/>
      <c r="F129" s="256"/>
      <c r="G129" s="256"/>
      <c r="H129" s="256"/>
      <c r="I129" s="256"/>
      <c r="J129" s="256"/>
      <c r="K129" s="257"/>
      <c r="L129" s="46">
        <f t="shared" si="13"/>
        <v>0</v>
      </c>
    </row>
    <row r="130" spans="1:12" ht="19" customHeight="1" x14ac:dyDescent="0.35">
      <c r="A130" s="49" t="s">
        <v>0</v>
      </c>
      <c r="B130" s="49" t="s">
        <v>185</v>
      </c>
      <c r="C130" s="116" t="s">
        <v>636</v>
      </c>
      <c r="D130" s="116" t="s">
        <v>307</v>
      </c>
      <c r="E130" s="47">
        <v>2.2000000000000002</v>
      </c>
      <c r="F130" s="47">
        <v>2.2999999999999998</v>
      </c>
      <c r="G130" s="90">
        <v>1</v>
      </c>
      <c r="H130" s="45"/>
      <c r="I130" s="46"/>
      <c r="J130" s="46">
        <v>59400</v>
      </c>
      <c r="K130" s="46">
        <f>J130-J130*$K$9/100</f>
        <v>59400</v>
      </c>
      <c r="L130" s="46">
        <f t="shared" si="13"/>
        <v>59400</v>
      </c>
    </row>
    <row r="131" spans="1:12" ht="19" customHeight="1" x14ac:dyDescent="0.35">
      <c r="A131" s="49" t="s">
        <v>0</v>
      </c>
      <c r="B131" s="49" t="s">
        <v>185</v>
      </c>
      <c r="C131" s="116" t="s">
        <v>637</v>
      </c>
      <c r="D131" s="116" t="s">
        <v>307</v>
      </c>
      <c r="E131" s="47">
        <v>2.65</v>
      </c>
      <c r="F131" s="47">
        <v>2.7</v>
      </c>
      <c r="G131" s="90">
        <v>1</v>
      </c>
      <c r="H131" s="45"/>
      <c r="I131" s="46"/>
      <c r="J131" s="46">
        <v>63000</v>
      </c>
      <c r="K131" s="46">
        <f>J131-J131*$K$9/100</f>
        <v>63000</v>
      </c>
      <c r="L131" s="46">
        <f t="shared" ref="L131:L141" si="14">K131*G131</f>
        <v>63000</v>
      </c>
    </row>
    <row r="132" spans="1:12" ht="19" customHeight="1" x14ac:dyDescent="0.35">
      <c r="A132" s="49" t="s">
        <v>0</v>
      </c>
      <c r="B132" s="49" t="s">
        <v>185</v>
      </c>
      <c r="C132" s="116" t="s">
        <v>638</v>
      </c>
      <c r="D132" s="116" t="s">
        <v>307</v>
      </c>
      <c r="E132" s="47">
        <v>3.5</v>
      </c>
      <c r="F132" s="47">
        <v>3.8</v>
      </c>
      <c r="G132" s="90">
        <v>1</v>
      </c>
      <c r="H132" s="45"/>
      <c r="I132" s="46"/>
      <c r="J132" s="46">
        <v>67200</v>
      </c>
      <c r="K132" s="46">
        <f>J132-J132*$K$9/100</f>
        <v>67200</v>
      </c>
      <c r="L132" s="46">
        <f t="shared" si="14"/>
        <v>67200</v>
      </c>
    </row>
    <row r="133" spans="1:12" ht="19" customHeight="1" x14ac:dyDescent="0.35">
      <c r="A133" s="49" t="s">
        <v>0</v>
      </c>
      <c r="B133" s="49" t="s">
        <v>185</v>
      </c>
      <c r="C133" s="116" t="s">
        <v>639</v>
      </c>
      <c r="D133" s="116" t="s">
        <v>307</v>
      </c>
      <c r="E133" s="47">
        <v>5.4</v>
      </c>
      <c r="F133" s="47">
        <v>5.3</v>
      </c>
      <c r="G133" s="90">
        <v>1</v>
      </c>
      <c r="H133" s="45"/>
      <c r="I133" s="46"/>
      <c r="J133" s="46">
        <v>109800</v>
      </c>
      <c r="K133" s="46">
        <f>J133-J133*$K$9/100</f>
        <v>109800</v>
      </c>
      <c r="L133" s="46">
        <f t="shared" si="14"/>
        <v>109800</v>
      </c>
    </row>
    <row r="134" spans="1:12" ht="19" customHeight="1" x14ac:dyDescent="0.35">
      <c r="A134" s="49" t="s">
        <v>0</v>
      </c>
      <c r="B134" s="49" t="s">
        <v>185</v>
      </c>
      <c r="C134" s="116" t="s">
        <v>640</v>
      </c>
      <c r="D134" s="116" t="s">
        <v>307</v>
      </c>
      <c r="E134" s="47">
        <v>7.3</v>
      </c>
      <c r="F134" s="47">
        <v>7.2</v>
      </c>
      <c r="G134" s="90">
        <v>1</v>
      </c>
      <c r="H134" s="45"/>
      <c r="I134" s="46"/>
      <c r="J134" s="46">
        <v>144600</v>
      </c>
      <c r="K134" s="46">
        <f>J134-J134*$K$9/100</f>
        <v>144600</v>
      </c>
      <c r="L134" s="46">
        <f t="shared" si="14"/>
        <v>144600</v>
      </c>
    </row>
    <row r="135" spans="1:12" s="5" customFormat="1" ht="19" customHeight="1" x14ac:dyDescent="0.2">
      <c r="A135" s="89" t="s">
        <v>12</v>
      </c>
      <c r="B135" s="89" t="s">
        <v>974</v>
      </c>
      <c r="C135" s="255" t="s">
        <v>824</v>
      </c>
      <c r="D135" s="256"/>
      <c r="E135" s="256"/>
      <c r="F135" s="256"/>
      <c r="G135" s="256"/>
      <c r="H135" s="256"/>
      <c r="I135" s="256"/>
      <c r="J135" s="256"/>
      <c r="K135" s="257"/>
      <c r="L135" s="46">
        <f t="shared" si="14"/>
        <v>0</v>
      </c>
    </row>
    <row r="136" spans="1:12" ht="19" customHeight="1" x14ac:dyDescent="0.35">
      <c r="A136" s="49" t="s">
        <v>0</v>
      </c>
      <c r="B136" s="49" t="s">
        <v>185</v>
      </c>
      <c r="C136" s="116" t="s">
        <v>975</v>
      </c>
      <c r="D136" s="116" t="s">
        <v>307</v>
      </c>
      <c r="E136" s="47">
        <v>2.2000000000000002</v>
      </c>
      <c r="F136" s="47">
        <v>2.2999999999999998</v>
      </c>
      <c r="G136" s="90">
        <v>1</v>
      </c>
      <c r="H136" s="45"/>
      <c r="I136" s="46"/>
      <c r="J136" s="46">
        <v>64600</v>
      </c>
      <c r="K136" s="46">
        <f>J136-J136*$K$9/100</f>
        <v>64600</v>
      </c>
      <c r="L136" s="46">
        <f>K136*G136</f>
        <v>64600</v>
      </c>
    </row>
    <row r="137" spans="1:12" ht="19" customHeight="1" x14ac:dyDescent="0.35">
      <c r="A137" s="49" t="s">
        <v>0</v>
      </c>
      <c r="B137" s="49" t="s">
        <v>185</v>
      </c>
      <c r="C137" s="116" t="s">
        <v>976</v>
      </c>
      <c r="D137" s="116" t="s">
        <v>307</v>
      </c>
      <c r="E137" s="47">
        <v>2.65</v>
      </c>
      <c r="F137" s="47">
        <v>2.7</v>
      </c>
      <c r="G137" s="90">
        <v>1</v>
      </c>
      <c r="H137" s="45"/>
      <c r="I137" s="46"/>
      <c r="J137" s="46">
        <v>66300</v>
      </c>
      <c r="K137" s="46">
        <f>J137-J137*$K$9/100</f>
        <v>66300</v>
      </c>
      <c r="L137" s="46">
        <f>K137*G137</f>
        <v>66300</v>
      </c>
    </row>
    <row r="138" spans="1:12" ht="19" customHeight="1" x14ac:dyDescent="0.35">
      <c r="A138" s="49" t="s">
        <v>0</v>
      </c>
      <c r="B138" s="49" t="s">
        <v>185</v>
      </c>
      <c r="C138" s="116" t="s">
        <v>977</v>
      </c>
      <c r="D138" s="116" t="s">
        <v>307</v>
      </c>
      <c r="E138" s="47">
        <v>3.5</v>
      </c>
      <c r="F138" s="47">
        <v>3.8</v>
      </c>
      <c r="G138" s="90">
        <v>1</v>
      </c>
      <c r="H138" s="45"/>
      <c r="I138" s="46"/>
      <c r="J138" s="46">
        <v>70900</v>
      </c>
      <c r="K138" s="46">
        <f>J138-J138*$K$9/100</f>
        <v>70900</v>
      </c>
      <c r="L138" s="46">
        <f>K138*G138</f>
        <v>70900</v>
      </c>
    </row>
    <row r="139" spans="1:12" ht="19" customHeight="1" x14ac:dyDescent="0.35">
      <c r="A139" s="49" t="s">
        <v>0</v>
      </c>
      <c r="B139" s="49" t="s">
        <v>185</v>
      </c>
      <c r="C139" s="116" t="s">
        <v>978</v>
      </c>
      <c r="D139" s="116" t="s">
        <v>307</v>
      </c>
      <c r="E139" s="47">
        <v>5.4</v>
      </c>
      <c r="F139" s="47">
        <v>5.3</v>
      </c>
      <c r="G139" s="90">
        <v>1</v>
      </c>
      <c r="H139" s="45"/>
      <c r="I139" s="46"/>
      <c r="J139" s="46">
        <v>115600</v>
      </c>
      <c r="K139" s="46">
        <f>J139-J139*$K$9/100</f>
        <v>115600</v>
      </c>
      <c r="L139" s="46">
        <f>K139*G139</f>
        <v>115600</v>
      </c>
    </row>
    <row r="140" spans="1:12" ht="19" customHeight="1" x14ac:dyDescent="0.35">
      <c r="A140" s="49" t="s">
        <v>0</v>
      </c>
      <c r="B140" s="49" t="s">
        <v>185</v>
      </c>
      <c r="C140" s="116" t="s">
        <v>979</v>
      </c>
      <c r="D140" s="116" t="s">
        <v>307</v>
      </c>
      <c r="E140" s="47">
        <v>7.3</v>
      </c>
      <c r="F140" s="47">
        <v>7.2</v>
      </c>
      <c r="G140" s="90">
        <v>1</v>
      </c>
      <c r="H140" s="45"/>
      <c r="I140" s="46"/>
      <c r="J140" s="46">
        <v>152100</v>
      </c>
      <c r="K140" s="46">
        <f>J140-J140*$K$9/100</f>
        <v>152100</v>
      </c>
      <c r="L140" s="46">
        <f>K140*G140</f>
        <v>152100</v>
      </c>
    </row>
    <row r="141" spans="1:12" s="5" customFormat="1" ht="19" customHeight="1" x14ac:dyDescent="0.2">
      <c r="A141" s="89" t="s">
        <v>12</v>
      </c>
      <c r="B141" s="89" t="s">
        <v>641</v>
      </c>
      <c r="C141" s="255" t="s">
        <v>826</v>
      </c>
      <c r="D141" s="256"/>
      <c r="E141" s="256"/>
      <c r="F141" s="256"/>
      <c r="G141" s="256"/>
      <c r="H141" s="256"/>
      <c r="I141" s="256"/>
      <c r="J141" s="256"/>
      <c r="K141" s="257"/>
      <c r="L141" s="46">
        <f t="shared" si="14"/>
        <v>0</v>
      </c>
    </row>
    <row r="142" spans="1:12" ht="19" customHeight="1" x14ac:dyDescent="0.35">
      <c r="A142" s="49" t="s">
        <v>0</v>
      </c>
      <c r="B142" s="49" t="s">
        <v>185</v>
      </c>
      <c r="C142" s="116" t="s">
        <v>642</v>
      </c>
      <c r="D142" s="116" t="s">
        <v>307</v>
      </c>
      <c r="E142" s="47">
        <v>2.35</v>
      </c>
      <c r="F142" s="47">
        <v>2.4300000000000002</v>
      </c>
      <c r="G142" s="90">
        <v>1</v>
      </c>
      <c r="H142" s="45"/>
      <c r="I142" s="46"/>
      <c r="J142" s="46">
        <v>45800</v>
      </c>
      <c r="K142" s="46">
        <f>J142-J142*$K$9/100</f>
        <v>45800</v>
      </c>
      <c r="L142" s="46">
        <f t="shared" ref="L142:L156" si="15">K142*G142</f>
        <v>45800</v>
      </c>
    </row>
    <row r="143" spans="1:12" ht="19" customHeight="1" x14ac:dyDescent="0.35">
      <c r="A143" s="49" t="s">
        <v>0</v>
      </c>
      <c r="B143" s="49" t="s">
        <v>185</v>
      </c>
      <c r="C143" s="116" t="s">
        <v>643</v>
      </c>
      <c r="D143" s="116" t="s">
        <v>307</v>
      </c>
      <c r="E143" s="47">
        <v>2.78</v>
      </c>
      <c r="F143" s="47">
        <v>3.37</v>
      </c>
      <c r="G143" s="90">
        <v>1</v>
      </c>
      <c r="H143" s="45"/>
      <c r="I143" s="46"/>
      <c r="J143" s="46">
        <v>51000</v>
      </c>
      <c r="K143" s="46">
        <f>J143-J143*$K$9/100</f>
        <v>51000</v>
      </c>
      <c r="L143" s="46">
        <f t="shared" si="15"/>
        <v>51000</v>
      </c>
    </row>
    <row r="144" spans="1:12" ht="19" customHeight="1" x14ac:dyDescent="0.35">
      <c r="A144" s="49" t="s">
        <v>0</v>
      </c>
      <c r="B144" s="49" t="s">
        <v>185</v>
      </c>
      <c r="C144" s="116" t="s">
        <v>644</v>
      </c>
      <c r="D144" s="116" t="s">
        <v>307</v>
      </c>
      <c r="E144" s="47">
        <v>3.61</v>
      </c>
      <c r="F144" s="47">
        <v>3.72</v>
      </c>
      <c r="G144" s="90">
        <v>1</v>
      </c>
      <c r="H144" s="45"/>
      <c r="I144" s="46"/>
      <c r="J144" s="46">
        <v>60700</v>
      </c>
      <c r="K144" s="46">
        <f>J144-J144*$K$9/100</f>
        <v>60700</v>
      </c>
      <c r="L144" s="46">
        <f t="shared" si="15"/>
        <v>60700</v>
      </c>
    </row>
    <row r="145" spans="1:12" s="5" customFormat="1" ht="19" customHeight="1" x14ac:dyDescent="0.2">
      <c r="A145" s="89" t="s">
        <v>12</v>
      </c>
      <c r="B145" s="89" t="s">
        <v>980</v>
      </c>
      <c r="C145" s="255" t="s">
        <v>1195</v>
      </c>
      <c r="D145" s="256"/>
      <c r="E145" s="256"/>
      <c r="F145" s="256"/>
      <c r="G145" s="256"/>
      <c r="H145" s="256"/>
      <c r="I145" s="256"/>
      <c r="J145" s="256"/>
      <c r="K145" s="257"/>
      <c r="L145" s="46">
        <f t="shared" si="15"/>
        <v>0</v>
      </c>
    </row>
    <row r="146" spans="1:12" ht="19" customHeight="1" x14ac:dyDescent="0.35">
      <c r="A146" s="49" t="s">
        <v>0</v>
      </c>
      <c r="B146" s="49" t="s">
        <v>185</v>
      </c>
      <c r="C146" s="116" t="s">
        <v>981</v>
      </c>
      <c r="D146" s="116" t="s">
        <v>307</v>
      </c>
      <c r="E146" s="47">
        <v>2.63</v>
      </c>
      <c r="F146" s="47">
        <v>2.87</v>
      </c>
      <c r="G146" s="90">
        <v>1</v>
      </c>
      <c r="H146" s="45"/>
      <c r="I146" s="46"/>
      <c r="J146" s="46">
        <v>48500</v>
      </c>
      <c r="K146" s="46">
        <f>J146-J146*$K$9/100</f>
        <v>48500</v>
      </c>
      <c r="L146" s="46">
        <f t="shared" si="15"/>
        <v>48500</v>
      </c>
    </row>
    <row r="147" spans="1:12" ht="19" customHeight="1" x14ac:dyDescent="0.35">
      <c r="A147" s="49" t="s">
        <v>0</v>
      </c>
      <c r="B147" s="49" t="s">
        <v>185</v>
      </c>
      <c r="C147" s="116" t="s">
        <v>982</v>
      </c>
      <c r="D147" s="116" t="s">
        <v>307</v>
      </c>
      <c r="E147" s="47">
        <v>2.93</v>
      </c>
      <c r="F147" s="47">
        <v>3.37</v>
      </c>
      <c r="G147" s="90">
        <v>1</v>
      </c>
      <c r="H147" s="45"/>
      <c r="I147" s="46"/>
      <c r="J147" s="46">
        <v>53599.866666666669</v>
      </c>
      <c r="K147" s="46">
        <f>J147-J147*$K$9/100</f>
        <v>53599.866666666669</v>
      </c>
      <c r="L147" s="46">
        <f t="shared" si="15"/>
        <v>53599.866666666669</v>
      </c>
    </row>
    <row r="148" spans="1:12" ht="19" customHeight="1" x14ac:dyDescent="0.35">
      <c r="A148" s="49" t="s">
        <v>0</v>
      </c>
      <c r="B148" s="49" t="s">
        <v>185</v>
      </c>
      <c r="C148" s="116" t="s">
        <v>983</v>
      </c>
      <c r="D148" s="116" t="s">
        <v>307</v>
      </c>
      <c r="E148" s="47">
        <v>3.51</v>
      </c>
      <c r="F148" s="47">
        <v>3.81</v>
      </c>
      <c r="G148" s="90">
        <v>1</v>
      </c>
      <c r="H148" s="45"/>
      <c r="I148" s="46"/>
      <c r="J148" s="46">
        <v>63400</v>
      </c>
      <c r="K148" s="46">
        <f>J148-J148*$K$9/100</f>
        <v>63400</v>
      </c>
      <c r="L148" s="46">
        <f t="shared" si="15"/>
        <v>63400</v>
      </c>
    </row>
    <row r="149" spans="1:12" ht="19" customHeight="1" x14ac:dyDescent="0.35">
      <c r="A149" s="49" t="s">
        <v>0</v>
      </c>
      <c r="B149" s="49" t="s">
        <v>185</v>
      </c>
      <c r="C149" s="116" t="s">
        <v>984</v>
      </c>
      <c r="D149" s="116" t="s">
        <v>307</v>
      </c>
      <c r="E149" s="47">
        <v>5.27</v>
      </c>
      <c r="F149" s="47">
        <v>5.56</v>
      </c>
      <c r="G149" s="90">
        <v>1</v>
      </c>
      <c r="H149" s="45"/>
      <c r="I149" s="46"/>
      <c r="J149" s="46">
        <v>110200</v>
      </c>
      <c r="K149" s="46">
        <f>J149-J149*$K$9/100</f>
        <v>110200</v>
      </c>
      <c r="L149" s="46">
        <f t="shared" si="15"/>
        <v>110200</v>
      </c>
    </row>
    <row r="150" spans="1:12" ht="19" customHeight="1" x14ac:dyDescent="0.35">
      <c r="A150" s="49" t="s">
        <v>0</v>
      </c>
      <c r="B150" s="49" t="s">
        <v>185</v>
      </c>
      <c r="C150" s="116" t="s">
        <v>985</v>
      </c>
      <c r="D150" s="116" t="s">
        <v>307</v>
      </c>
      <c r="E150" s="47">
        <v>7.03</v>
      </c>
      <c r="F150" s="47">
        <v>7.33</v>
      </c>
      <c r="G150" s="90">
        <v>1</v>
      </c>
      <c r="H150" s="45"/>
      <c r="I150" s="46"/>
      <c r="J150" s="46">
        <v>138200</v>
      </c>
      <c r="K150" s="46">
        <f>J150-J150*$K$9/100</f>
        <v>138200</v>
      </c>
      <c r="L150" s="46">
        <f t="shared" si="15"/>
        <v>138200</v>
      </c>
    </row>
    <row r="151" spans="1:12" s="5" customFormat="1" ht="19" customHeight="1" x14ac:dyDescent="0.2">
      <c r="A151" s="89" t="s">
        <v>12</v>
      </c>
      <c r="B151" s="89" t="s">
        <v>998</v>
      </c>
      <c r="C151" s="255" t="s">
        <v>999</v>
      </c>
      <c r="D151" s="256"/>
      <c r="E151" s="256"/>
      <c r="F151" s="256"/>
      <c r="G151" s="256"/>
      <c r="H151" s="256"/>
      <c r="I151" s="256"/>
      <c r="J151" s="256"/>
      <c r="K151" s="257"/>
      <c r="L151" s="46">
        <f t="shared" si="15"/>
        <v>0</v>
      </c>
    </row>
    <row r="152" spans="1:12" ht="19" customHeight="1" x14ac:dyDescent="0.35">
      <c r="A152" s="49" t="s">
        <v>0</v>
      </c>
      <c r="B152" s="49" t="s">
        <v>185</v>
      </c>
      <c r="C152" s="116" t="s">
        <v>1000</v>
      </c>
      <c r="D152" s="116" t="s">
        <v>307</v>
      </c>
      <c r="E152" s="47">
        <v>2.35</v>
      </c>
      <c r="F152" s="47">
        <v>2.5</v>
      </c>
      <c r="G152" s="90">
        <v>1</v>
      </c>
      <c r="H152" s="45"/>
      <c r="I152" s="46"/>
      <c r="J152" s="46">
        <v>66100</v>
      </c>
      <c r="K152" s="46">
        <f>J152-J152*$K$9/100</f>
        <v>66100</v>
      </c>
      <c r="L152" s="46">
        <f t="shared" si="15"/>
        <v>66100</v>
      </c>
    </row>
    <row r="153" spans="1:12" ht="19" customHeight="1" x14ac:dyDescent="0.35">
      <c r="A153" s="49" t="s">
        <v>0</v>
      </c>
      <c r="B153" s="49" t="s">
        <v>185</v>
      </c>
      <c r="C153" s="116" t="s">
        <v>1001</v>
      </c>
      <c r="D153" s="116" t="s">
        <v>307</v>
      </c>
      <c r="E153" s="47">
        <v>2.67</v>
      </c>
      <c r="F153" s="47">
        <v>2.67</v>
      </c>
      <c r="G153" s="90">
        <v>1</v>
      </c>
      <c r="H153" s="45"/>
      <c r="I153" s="46"/>
      <c r="J153" s="46">
        <v>67500</v>
      </c>
      <c r="K153" s="46">
        <f>J153-J153*$K$9/100</f>
        <v>67500</v>
      </c>
      <c r="L153" s="46">
        <f t="shared" si="15"/>
        <v>67500</v>
      </c>
    </row>
    <row r="154" spans="1:12" ht="19" customHeight="1" x14ac:dyDescent="0.35">
      <c r="A154" s="49" t="s">
        <v>0</v>
      </c>
      <c r="B154" s="49" t="s">
        <v>185</v>
      </c>
      <c r="C154" s="116" t="s">
        <v>1002</v>
      </c>
      <c r="D154" s="116" t="s">
        <v>307</v>
      </c>
      <c r="E154" s="47">
        <v>3.52</v>
      </c>
      <c r="F154" s="47">
        <v>3.52</v>
      </c>
      <c r="G154" s="90">
        <v>1</v>
      </c>
      <c r="H154" s="45"/>
      <c r="I154" s="46"/>
      <c r="J154" s="46">
        <v>74600</v>
      </c>
      <c r="K154" s="46">
        <f>J154-J154*$K$9/100</f>
        <v>74600</v>
      </c>
      <c r="L154" s="46">
        <f t="shared" si="15"/>
        <v>74600</v>
      </c>
    </row>
    <row r="155" spans="1:12" ht="19" customHeight="1" x14ac:dyDescent="0.35">
      <c r="A155" s="49" t="s">
        <v>0</v>
      </c>
      <c r="B155" s="49" t="s">
        <v>185</v>
      </c>
      <c r="C155" s="116" t="s">
        <v>1003</v>
      </c>
      <c r="D155" s="116" t="s">
        <v>307</v>
      </c>
      <c r="E155" s="47">
        <v>5.3</v>
      </c>
      <c r="F155" s="47">
        <v>5.4</v>
      </c>
      <c r="G155" s="90">
        <v>1</v>
      </c>
      <c r="H155" s="45"/>
      <c r="I155" s="46"/>
      <c r="J155" s="46">
        <v>124800</v>
      </c>
      <c r="K155" s="46">
        <f>J155-J155*$K$9/100</f>
        <v>124800</v>
      </c>
      <c r="L155" s="46">
        <f t="shared" si="15"/>
        <v>124800</v>
      </c>
    </row>
    <row r="156" spans="1:12" ht="19" customHeight="1" x14ac:dyDescent="0.35">
      <c r="A156" s="49" t="s">
        <v>0</v>
      </c>
      <c r="B156" s="49" t="s">
        <v>185</v>
      </c>
      <c r="C156" s="116" t="s">
        <v>1004</v>
      </c>
      <c r="D156" s="116" t="s">
        <v>307</v>
      </c>
      <c r="E156" s="47">
        <v>6.45</v>
      </c>
      <c r="F156" s="47">
        <v>6.5</v>
      </c>
      <c r="G156" s="90">
        <v>1</v>
      </c>
      <c r="H156" s="45"/>
      <c r="I156" s="46"/>
      <c r="J156" s="46">
        <v>154900</v>
      </c>
      <c r="K156" s="46">
        <f>J156-J156*$K$9/100</f>
        <v>154900</v>
      </c>
      <c r="L156" s="46">
        <f t="shared" si="15"/>
        <v>154900</v>
      </c>
    </row>
    <row r="157" spans="1:12" ht="21.75" customHeight="1" x14ac:dyDescent="0.2">
      <c r="A157" s="236" t="s">
        <v>139</v>
      </c>
      <c r="B157" s="236"/>
      <c r="C157" s="236"/>
      <c r="D157" s="236"/>
      <c r="E157" s="236"/>
      <c r="F157" s="236"/>
      <c r="G157" s="236"/>
      <c r="H157" s="236"/>
      <c r="I157" s="236"/>
      <c r="J157" s="236"/>
      <c r="K157" s="236"/>
    </row>
    <row r="158" spans="1:12" x14ac:dyDescent="0.2">
      <c r="I158" s="40"/>
    </row>
    <row r="159" spans="1:12" ht="93" customHeight="1" x14ac:dyDescent="0.3">
      <c r="A159" s="227" t="s">
        <v>1244</v>
      </c>
      <c r="B159" s="227"/>
      <c r="C159" s="227"/>
      <c r="D159" s="227"/>
      <c r="E159" s="227"/>
      <c r="F159" s="227"/>
      <c r="G159" s="227"/>
      <c r="H159" s="227"/>
      <c r="I159" s="227"/>
    </row>
  </sheetData>
  <mergeCells count="37">
    <mergeCell ref="C34:K34"/>
    <mergeCell ref="C51:K51"/>
    <mergeCell ref="A2:K2"/>
    <mergeCell ref="C9:E9"/>
    <mergeCell ref="A10:A11"/>
    <mergeCell ref="B10:B11"/>
    <mergeCell ref="C10:C11"/>
    <mergeCell ref="E10:F10"/>
    <mergeCell ref="G10:G11"/>
    <mergeCell ref="H10:J10"/>
    <mergeCell ref="C12:K12"/>
    <mergeCell ref="C20:K20"/>
    <mergeCell ref="L10:L11"/>
    <mergeCell ref="A157:K157"/>
    <mergeCell ref="A159:I159"/>
    <mergeCell ref="C63:K63"/>
    <mergeCell ref="C41:K41"/>
    <mergeCell ref="C18:K18"/>
    <mergeCell ref="C97:K97"/>
    <mergeCell ref="C106:K106"/>
    <mergeCell ref="C111:K111"/>
    <mergeCell ref="C118:K118"/>
    <mergeCell ref="C27:K27"/>
    <mergeCell ref="C45:K45"/>
    <mergeCell ref="C73:K73"/>
    <mergeCell ref="C67:K67"/>
    <mergeCell ref="C129:K129"/>
    <mergeCell ref="C57:K57"/>
    <mergeCell ref="C151:K151"/>
    <mergeCell ref="C79:K79"/>
    <mergeCell ref="C101:K101"/>
    <mergeCell ref="C124:K124"/>
    <mergeCell ref="C135:K135"/>
    <mergeCell ref="C145:K145"/>
    <mergeCell ref="C85:K85"/>
    <mergeCell ref="C91:K91"/>
    <mergeCell ref="C141:K141"/>
  </mergeCells>
  <hyperlinks>
    <hyperlink ref="C9:E9" location="Исходный!R1C1" display="В Исходный прайс" xr:uid="{00000000-0004-0000-0700-000000000000}"/>
  </hyperlinks>
  <pageMargins left="0.23622047244094491" right="0.23622047244094491" top="0.74803149606299213" bottom="0.74803149606299213" header="0.31496062992125984" footer="0.31496062992125984"/>
  <pageSetup paperSize="9" scale="44" fitToHeight="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7"/>
  <sheetViews>
    <sheetView topLeftCell="A2" zoomScale="80" zoomScaleNormal="80" zoomScaleSheetLayoutView="91" workbookViewId="0">
      <selection activeCell="C9" sqref="C9:E9"/>
    </sheetView>
  </sheetViews>
  <sheetFormatPr defaultColWidth="9.1796875" defaultRowHeight="10" x14ac:dyDescent="0.2"/>
  <cols>
    <col min="1" max="1" width="45.26953125" style="1" customWidth="1"/>
    <col min="2" max="2" width="15" style="1" customWidth="1"/>
    <col min="3" max="3" width="38.26953125" style="1" customWidth="1"/>
    <col min="4" max="4" width="9.1796875" style="1"/>
    <col min="5" max="6" width="10.54296875" style="1" customWidth="1"/>
    <col min="7" max="7" width="8.54296875" style="1" hidden="1" customWidth="1"/>
    <col min="8" max="8" width="13.54296875" style="1" customWidth="1"/>
    <col min="9" max="9" width="13.54296875" style="3" customWidth="1"/>
    <col min="10" max="11" width="13.54296875" style="1" customWidth="1"/>
    <col min="12" max="12" width="13.54296875" style="1" hidden="1" customWidth="1"/>
    <col min="13" max="16384" width="9.1796875" style="1"/>
  </cols>
  <sheetData>
    <row r="1" spans="1:12" ht="4.5" hidden="1" customHeight="1" x14ac:dyDescent="0.2"/>
    <row r="2" spans="1:12" ht="90" customHeight="1" x14ac:dyDescent="0.2">
      <c r="A2" s="253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2" ht="16.5" customHeight="1" x14ac:dyDescent="0.2">
      <c r="A11" s="241"/>
      <c r="B11" s="241"/>
      <c r="C11" s="241"/>
      <c r="D11" s="83" t="s">
        <v>315</v>
      </c>
      <c r="E11" s="52" t="s">
        <v>9</v>
      </c>
      <c r="F11" s="49" t="s">
        <v>10</v>
      </c>
      <c r="G11" s="241"/>
      <c r="H11" s="52" t="s">
        <v>8</v>
      </c>
      <c r="I11" s="45" t="s">
        <v>6</v>
      </c>
      <c r="J11" s="52" t="s">
        <v>7</v>
      </c>
      <c r="K11" s="52" t="s">
        <v>74</v>
      </c>
      <c r="L11" s="235"/>
    </row>
    <row r="12" spans="1:12" ht="19" customHeight="1" x14ac:dyDescent="0.2">
      <c r="A12" s="87" t="s">
        <v>14</v>
      </c>
      <c r="B12" s="87" t="s">
        <v>20</v>
      </c>
      <c r="C12" s="264" t="s">
        <v>1179</v>
      </c>
      <c r="D12" s="265"/>
      <c r="E12" s="265"/>
      <c r="F12" s="265"/>
      <c r="G12" s="265"/>
      <c r="H12" s="265"/>
      <c r="I12" s="265"/>
      <c r="J12" s="265"/>
      <c r="K12" s="266"/>
      <c r="L12" s="46">
        <f t="shared" ref="L12:L31" si="0">K12*G12</f>
        <v>0</v>
      </c>
    </row>
    <row r="13" spans="1:12" ht="19" customHeight="1" x14ac:dyDescent="0.35">
      <c r="A13" s="49" t="s">
        <v>13</v>
      </c>
      <c r="B13" s="49" t="s">
        <v>186</v>
      </c>
      <c r="C13" s="116" t="s">
        <v>458</v>
      </c>
      <c r="D13" s="117" t="s">
        <v>307</v>
      </c>
      <c r="E13" s="47">
        <v>3.52</v>
      </c>
      <c r="F13" s="47">
        <v>3.81</v>
      </c>
      <c r="G13" s="61">
        <v>1</v>
      </c>
      <c r="H13" s="60"/>
      <c r="I13" s="46"/>
      <c r="J13" s="46">
        <v>82600</v>
      </c>
      <c r="K13" s="46">
        <f t="shared" ref="K13:K18" si="1">J13-J13*$K$9/100</f>
        <v>82600</v>
      </c>
      <c r="L13" s="46">
        <f t="shared" si="0"/>
        <v>82600</v>
      </c>
    </row>
    <row r="14" spans="1:12" ht="19" customHeight="1" x14ac:dyDescent="0.35">
      <c r="A14" s="49" t="s">
        <v>13</v>
      </c>
      <c r="B14" s="49" t="s">
        <v>186</v>
      </c>
      <c r="C14" s="116" t="s">
        <v>459</v>
      </c>
      <c r="D14" s="117" t="s">
        <v>307</v>
      </c>
      <c r="E14" s="47">
        <v>5.28</v>
      </c>
      <c r="F14" s="47">
        <v>5.57</v>
      </c>
      <c r="G14" s="61">
        <v>1</v>
      </c>
      <c r="H14" s="60"/>
      <c r="I14" s="46"/>
      <c r="J14" s="46">
        <v>86600</v>
      </c>
      <c r="K14" s="46">
        <f t="shared" si="1"/>
        <v>86600</v>
      </c>
      <c r="L14" s="46">
        <f t="shared" si="0"/>
        <v>86600</v>
      </c>
    </row>
    <row r="15" spans="1:12" ht="19" customHeight="1" x14ac:dyDescent="0.35">
      <c r="A15" s="49" t="s">
        <v>13</v>
      </c>
      <c r="B15" s="49" t="s">
        <v>186</v>
      </c>
      <c r="C15" s="116" t="s">
        <v>460</v>
      </c>
      <c r="D15" s="117" t="s">
        <v>307</v>
      </c>
      <c r="E15" s="47">
        <v>7.03</v>
      </c>
      <c r="F15" s="47">
        <v>7.91</v>
      </c>
      <c r="G15" s="61">
        <v>1</v>
      </c>
      <c r="H15" s="60"/>
      <c r="I15" s="46"/>
      <c r="J15" s="46">
        <v>111800</v>
      </c>
      <c r="K15" s="46">
        <f t="shared" si="1"/>
        <v>111800</v>
      </c>
      <c r="L15" s="46">
        <f t="shared" si="0"/>
        <v>111800</v>
      </c>
    </row>
    <row r="16" spans="1:12" ht="19" customHeight="1" x14ac:dyDescent="0.35">
      <c r="A16" s="49" t="s">
        <v>13</v>
      </c>
      <c r="B16" s="49" t="s">
        <v>186</v>
      </c>
      <c r="C16" s="116" t="s">
        <v>461</v>
      </c>
      <c r="D16" s="117" t="s">
        <v>307</v>
      </c>
      <c r="E16" s="47">
        <v>10.55</v>
      </c>
      <c r="F16" s="47">
        <v>12.31</v>
      </c>
      <c r="G16" s="61">
        <v>1</v>
      </c>
      <c r="H16" s="60"/>
      <c r="I16" s="46"/>
      <c r="J16" s="46">
        <v>150800</v>
      </c>
      <c r="K16" s="46">
        <f t="shared" si="1"/>
        <v>150800</v>
      </c>
      <c r="L16" s="46">
        <f t="shared" si="0"/>
        <v>150800</v>
      </c>
    </row>
    <row r="17" spans="1:12" ht="19" customHeight="1" x14ac:dyDescent="0.35">
      <c r="A17" s="49" t="s">
        <v>13</v>
      </c>
      <c r="B17" s="49" t="s">
        <v>186</v>
      </c>
      <c r="C17" s="116" t="s">
        <v>462</v>
      </c>
      <c r="D17" s="117" t="s">
        <v>307</v>
      </c>
      <c r="E17" s="47">
        <v>14.07</v>
      </c>
      <c r="F17" s="47">
        <v>16.71</v>
      </c>
      <c r="G17" s="61">
        <v>1</v>
      </c>
      <c r="H17" s="60"/>
      <c r="I17" s="46"/>
      <c r="J17" s="46">
        <v>189800</v>
      </c>
      <c r="K17" s="46">
        <f t="shared" si="1"/>
        <v>189800</v>
      </c>
      <c r="L17" s="46">
        <f t="shared" si="0"/>
        <v>189800</v>
      </c>
    </row>
    <row r="18" spans="1:12" ht="19" customHeight="1" x14ac:dyDescent="0.35">
      <c r="A18" s="49" t="s">
        <v>13</v>
      </c>
      <c r="B18" s="49" t="s">
        <v>186</v>
      </c>
      <c r="C18" s="116" t="s">
        <v>463</v>
      </c>
      <c r="D18" s="117" t="s">
        <v>307</v>
      </c>
      <c r="E18" s="47">
        <v>16.12</v>
      </c>
      <c r="F18" s="47">
        <v>18.170000000000002</v>
      </c>
      <c r="G18" s="61">
        <v>1</v>
      </c>
      <c r="H18" s="60"/>
      <c r="I18" s="46"/>
      <c r="J18" s="46">
        <v>198000</v>
      </c>
      <c r="K18" s="46">
        <f t="shared" si="1"/>
        <v>198000</v>
      </c>
      <c r="L18" s="46">
        <f t="shared" si="0"/>
        <v>198000</v>
      </c>
    </row>
    <row r="19" spans="1:12" ht="19" customHeight="1" x14ac:dyDescent="0.2">
      <c r="A19" s="87" t="s">
        <v>14</v>
      </c>
      <c r="B19" s="87" t="s">
        <v>20</v>
      </c>
      <c r="C19" s="264" t="s">
        <v>1180</v>
      </c>
      <c r="D19" s="265"/>
      <c r="E19" s="265"/>
      <c r="F19" s="265"/>
      <c r="G19" s="265"/>
      <c r="H19" s="265"/>
      <c r="I19" s="265"/>
      <c r="J19" s="265"/>
      <c r="K19" s="266"/>
      <c r="L19" s="46">
        <f t="shared" si="0"/>
        <v>0</v>
      </c>
    </row>
    <row r="20" spans="1:12" ht="19" customHeight="1" x14ac:dyDescent="0.35">
      <c r="A20" s="49" t="s">
        <v>13</v>
      </c>
      <c r="B20" s="49" t="s">
        <v>186</v>
      </c>
      <c r="C20" s="116" t="s">
        <v>1005</v>
      </c>
      <c r="D20" s="117" t="s">
        <v>307</v>
      </c>
      <c r="E20" s="47">
        <v>3.5</v>
      </c>
      <c r="F20" s="47">
        <v>4</v>
      </c>
      <c r="G20" s="61">
        <v>1</v>
      </c>
      <c r="H20" s="60"/>
      <c r="I20" s="46"/>
      <c r="J20" s="46">
        <v>83000</v>
      </c>
      <c r="K20" s="46">
        <f t="shared" ref="K20:K25" si="2">J20-J20*$K$9/100</f>
        <v>83000</v>
      </c>
      <c r="L20" s="46">
        <f t="shared" si="0"/>
        <v>83000</v>
      </c>
    </row>
    <row r="21" spans="1:12" ht="19" customHeight="1" x14ac:dyDescent="0.35">
      <c r="A21" s="49" t="s">
        <v>13</v>
      </c>
      <c r="B21" s="49" t="s">
        <v>186</v>
      </c>
      <c r="C21" s="116" t="s">
        <v>1006</v>
      </c>
      <c r="D21" s="117" t="s">
        <v>307</v>
      </c>
      <c r="E21" s="47">
        <v>5.2</v>
      </c>
      <c r="F21" s="47">
        <v>5.6</v>
      </c>
      <c r="G21" s="61">
        <v>1</v>
      </c>
      <c r="H21" s="60"/>
      <c r="I21" s="46"/>
      <c r="J21" s="46">
        <v>88100</v>
      </c>
      <c r="K21" s="46">
        <f t="shared" si="2"/>
        <v>88100</v>
      </c>
      <c r="L21" s="46">
        <f t="shared" si="0"/>
        <v>88100</v>
      </c>
    </row>
    <row r="22" spans="1:12" ht="19" customHeight="1" x14ac:dyDescent="0.35">
      <c r="A22" s="49" t="s">
        <v>13</v>
      </c>
      <c r="B22" s="49" t="s">
        <v>186</v>
      </c>
      <c r="C22" s="116" t="s">
        <v>1007</v>
      </c>
      <c r="D22" s="117" t="s">
        <v>307</v>
      </c>
      <c r="E22" s="47">
        <v>7</v>
      </c>
      <c r="F22" s="47">
        <v>7.4</v>
      </c>
      <c r="G22" s="61">
        <v>1</v>
      </c>
      <c r="H22" s="60"/>
      <c r="I22" s="46"/>
      <c r="J22" s="46">
        <v>116700</v>
      </c>
      <c r="K22" s="46">
        <f t="shared" si="2"/>
        <v>116700</v>
      </c>
      <c r="L22" s="46">
        <f t="shared" si="0"/>
        <v>116700</v>
      </c>
    </row>
    <row r="23" spans="1:12" ht="19" customHeight="1" x14ac:dyDescent="0.35">
      <c r="A23" s="49" t="s">
        <v>13</v>
      </c>
      <c r="B23" s="49" t="s">
        <v>186</v>
      </c>
      <c r="C23" s="116" t="s">
        <v>1008</v>
      </c>
      <c r="D23" s="117" t="s">
        <v>307</v>
      </c>
      <c r="E23" s="47">
        <v>10.6</v>
      </c>
      <c r="F23" s="47">
        <v>11.7</v>
      </c>
      <c r="G23" s="61">
        <v>1</v>
      </c>
      <c r="H23" s="60"/>
      <c r="I23" s="46"/>
      <c r="J23" s="46">
        <v>156700</v>
      </c>
      <c r="K23" s="46">
        <f t="shared" si="2"/>
        <v>156700</v>
      </c>
      <c r="L23" s="46">
        <f t="shared" si="0"/>
        <v>156700</v>
      </c>
    </row>
    <row r="24" spans="1:12" ht="19" customHeight="1" x14ac:dyDescent="0.35">
      <c r="A24" s="49" t="s">
        <v>13</v>
      </c>
      <c r="B24" s="49" t="s">
        <v>186</v>
      </c>
      <c r="C24" s="116" t="s">
        <v>1009</v>
      </c>
      <c r="D24" s="117" t="s">
        <v>307</v>
      </c>
      <c r="E24" s="47">
        <v>14.1</v>
      </c>
      <c r="F24" s="47">
        <v>15.2</v>
      </c>
      <c r="G24" s="61">
        <v>1</v>
      </c>
      <c r="H24" s="60"/>
      <c r="I24" s="46"/>
      <c r="J24" s="46">
        <v>190000</v>
      </c>
      <c r="K24" s="46">
        <f t="shared" si="2"/>
        <v>190000</v>
      </c>
      <c r="L24" s="46">
        <f t="shared" si="0"/>
        <v>190000</v>
      </c>
    </row>
    <row r="25" spans="1:12" ht="19" customHeight="1" x14ac:dyDescent="0.35">
      <c r="A25" s="49" t="s">
        <v>13</v>
      </c>
      <c r="B25" s="49" t="s">
        <v>186</v>
      </c>
      <c r="C25" s="116" t="s">
        <v>1010</v>
      </c>
      <c r="D25" s="117" t="s">
        <v>307</v>
      </c>
      <c r="E25" s="47">
        <v>16.100000000000001</v>
      </c>
      <c r="F25" s="47">
        <v>17.600000000000001</v>
      </c>
      <c r="G25" s="61">
        <v>1</v>
      </c>
      <c r="H25" s="60"/>
      <c r="I25" s="46"/>
      <c r="J25" s="46">
        <v>198600</v>
      </c>
      <c r="K25" s="46">
        <f t="shared" si="2"/>
        <v>198600</v>
      </c>
      <c r="L25" s="46">
        <f t="shared" si="0"/>
        <v>198600</v>
      </c>
    </row>
    <row r="26" spans="1:12" ht="19" customHeight="1" x14ac:dyDescent="0.2">
      <c r="A26" s="87" t="s">
        <v>14</v>
      </c>
      <c r="B26" s="87" t="s">
        <v>21</v>
      </c>
      <c r="C26" s="258" t="s">
        <v>1178</v>
      </c>
      <c r="D26" s="259"/>
      <c r="E26" s="259"/>
      <c r="F26" s="259"/>
      <c r="G26" s="259"/>
      <c r="H26" s="259"/>
      <c r="I26" s="259"/>
      <c r="J26" s="259"/>
      <c r="K26" s="260"/>
      <c r="L26" s="46">
        <f t="shared" si="0"/>
        <v>0</v>
      </c>
    </row>
    <row r="27" spans="1:12" ht="19" customHeight="1" x14ac:dyDescent="0.35">
      <c r="A27" s="49" t="s">
        <v>18</v>
      </c>
      <c r="B27" s="49" t="s">
        <v>186</v>
      </c>
      <c r="C27" s="116" t="s">
        <v>464</v>
      </c>
      <c r="D27" s="117" t="s">
        <v>307</v>
      </c>
      <c r="E27" s="47">
        <v>5.28</v>
      </c>
      <c r="F27" s="47">
        <v>5.57</v>
      </c>
      <c r="G27" s="61">
        <v>1</v>
      </c>
      <c r="H27" s="60"/>
      <c r="I27" s="46"/>
      <c r="J27" s="46">
        <v>83600</v>
      </c>
      <c r="K27" s="46">
        <f>J27-J27*$K$9/100</f>
        <v>83600</v>
      </c>
      <c r="L27" s="46">
        <f t="shared" si="0"/>
        <v>83600</v>
      </c>
    </row>
    <row r="28" spans="1:12" ht="19" customHeight="1" x14ac:dyDescent="0.35">
      <c r="A28" s="49" t="s">
        <v>18</v>
      </c>
      <c r="B28" s="49" t="s">
        <v>186</v>
      </c>
      <c r="C28" s="116" t="s">
        <v>465</v>
      </c>
      <c r="D28" s="117" t="s">
        <v>307</v>
      </c>
      <c r="E28" s="47">
        <v>7.03</v>
      </c>
      <c r="F28" s="47">
        <v>7.91</v>
      </c>
      <c r="G28" s="61">
        <v>1</v>
      </c>
      <c r="H28" s="60"/>
      <c r="I28" s="46"/>
      <c r="J28" s="46">
        <v>111600</v>
      </c>
      <c r="K28" s="46">
        <f>J28-J28*$K$9/100</f>
        <v>111600</v>
      </c>
      <c r="L28" s="46">
        <f t="shared" si="0"/>
        <v>111600</v>
      </c>
    </row>
    <row r="29" spans="1:12" ht="19" customHeight="1" x14ac:dyDescent="0.35">
      <c r="A29" s="49" t="s">
        <v>18</v>
      </c>
      <c r="B29" s="49" t="s">
        <v>186</v>
      </c>
      <c r="C29" s="116" t="s">
        <v>466</v>
      </c>
      <c r="D29" s="117" t="s">
        <v>307</v>
      </c>
      <c r="E29" s="47">
        <v>10.55</v>
      </c>
      <c r="F29" s="47">
        <v>12.31</v>
      </c>
      <c r="G29" s="61">
        <v>1</v>
      </c>
      <c r="H29" s="60"/>
      <c r="I29" s="46"/>
      <c r="J29" s="46">
        <v>153600</v>
      </c>
      <c r="K29" s="46">
        <f>J29-J29*$K$9/100</f>
        <v>153600</v>
      </c>
      <c r="L29" s="46">
        <f t="shared" si="0"/>
        <v>153600</v>
      </c>
    </row>
    <row r="30" spans="1:12" ht="19" customHeight="1" x14ac:dyDescent="0.35">
      <c r="A30" s="49" t="s">
        <v>18</v>
      </c>
      <c r="B30" s="49" t="s">
        <v>186</v>
      </c>
      <c r="C30" s="116" t="s">
        <v>467</v>
      </c>
      <c r="D30" s="117" t="s">
        <v>307</v>
      </c>
      <c r="E30" s="47">
        <v>14.07</v>
      </c>
      <c r="F30" s="47">
        <v>16.71</v>
      </c>
      <c r="G30" s="61">
        <v>1</v>
      </c>
      <c r="H30" s="60"/>
      <c r="I30" s="46"/>
      <c r="J30" s="46">
        <v>186000</v>
      </c>
      <c r="K30" s="46">
        <f>J30-J30*$K$9/100</f>
        <v>186000</v>
      </c>
      <c r="L30" s="46">
        <f t="shared" si="0"/>
        <v>186000</v>
      </c>
    </row>
    <row r="31" spans="1:12" ht="19" customHeight="1" x14ac:dyDescent="0.35">
      <c r="A31" s="49" t="s">
        <v>18</v>
      </c>
      <c r="B31" s="49" t="s">
        <v>186</v>
      </c>
      <c r="C31" s="116" t="s">
        <v>468</v>
      </c>
      <c r="D31" s="117" t="s">
        <v>307</v>
      </c>
      <c r="E31" s="47">
        <v>16.12</v>
      </c>
      <c r="F31" s="47">
        <v>18.170000000000002</v>
      </c>
      <c r="G31" s="61">
        <v>1</v>
      </c>
      <c r="H31" s="60"/>
      <c r="I31" s="46"/>
      <c r="J31" s="46">
        <v>200000</v>
      </c>
      <c r="K31" s="46">
        <f>J31-J31*$K$9/100</f>
        <v>200000</v>
      </c>
      <c r="L31" s="46">
        <f t="shared" si="0"/>
        <v>200000</v>
      </c>
    </row>
    <row r="32" spans="1:12" ht="19" customHeight="1" x14ac:dyDescent="0.2">
      <c r="A32" s="87" t="s">
        <v>14</v>
      </c>
      <c r="B32" s="87" t="s">
        <v>21</v>
      </c>
      <c r="C32" s="258" t="s">
        <v>1181</v>
      </c>
      <c r="D32" s="259"/>
      <c r="E32" s="259"/>
      <c r="F32" s="259"/>
      <c r="G32" s="259"/>
      <c r="H32" s="259"/>
      <c r="I32" s="259"/>
      <c r="J32" s="259"/>
      <c r="K32" s="260"/>
      <c r="L32" s="46">
        <f t="shared" ref="L32:L38" si="3">K32*G32</f>
        <v>0</v>
      </c>
    </row>
    <row r="33" spans="1:12" ht="19" customHeight="1" x14ac:dyDescent="0.35">
      <c r="A33" s="49" t="s">
        <v>18</v>
      </c>
      <c r="B33" s="49" t="s">
        <v>186</v>
      </c>
      <c r="C33" s="116" t="s">
        <v>1011</v>
      </c>
      <c r="D33" s="117" t="s">
        <v>307</v>
      </c>
      <c r="E33" s="47">
        <v>5.3</v>
      </c>
      <c r="F33" s="47">
        <v>5.6</v>
      </c>
      <c r="G33" s="61">
        <v>1</v>
      </c>
      <c r="H33" s="60"/>
      <c r="I33" s="46"/>
      <c r="J33" s="46">
        <v>85500</v>
      </c>
      <c r="K33" s="46">
        <f t="shared" ref="K33:K38" si="4">J33-J33*$K$9/100</f>
        <v>85500</v>
      </c>
      <c r="L33" s="46">
        <f t="shared" si="3"/>
        <v>85500</v>
      </c>
    </row>
    <row r="34" spans="1:12" ht="19" customHeight="1" x14ac:dyDescent="0.35">
      <c r="A34" s="49" t="s">
        <v>18</v>
      </c>
      <c r="B34" s="49" t="s">
        <v>186</v>
      </c>
      <c r="C34" s="116" t="s">
        <v>1012</v>
      </c>
      <c r="D34" s="117" t="s">
        <v>307</v>
      </c>
      <c r="E34" s="47">
        <v>7</v>
      </c>
      <c r="F34" s="47">
        <v>7.4</v>
      </c>
      <c r="G34" s="61">
        <v>1</v>
      </c>
      <c r="H34" s="60"/>
      <c r="I34" s="46"/>
      <c r="J34" s="46">
        <v>115700</v>
      </c>
      <c r="K34" s="46">
        <f t="shared" si="4"/>
        <v>115700</v>
      </c>
      <c r="L34" s="46">
        <f t="shared" si="3"/>
        <v>115700</v>
      </c>
    </row>
    <row r="35" spans="1:12" ht="19" customHeight="1" x14ac:dyDescent="0.35">
      <c r="A35" s="49" t="s">
        <v>18</v>
      </c>
      <c r="B35" s="49" t="s">
        <v>186</v>
      </c>
      <c r="C35" s="116" t="s">
        <v>1013</v>
      </c>
      <c r="D35" s="117" t="s">
        <v>307</v>
      </c>
      <c r="E35" s="47">
        <v>10.6</v>
      </c>
      <c r="F35" s="47">
        <v>11.7</v>
      </c>
      <c r="G35" s="61">
        <v>1</v>
      </c>
      <c r="H35" s="60"/>
      <c r="I35" s="46"/>
      <c r="J35" s="46">
        <v>157400</v>
      </c>
      <c r="K35" s="46">
        <f t="shared" si="4"/>
        <v>157400</v>
      </c>
      <c r="L35" s="46">
        <f t="shared" si="3"/>
        <v>157400</v>
      </c>
    </row>
    <row r="36" spans="1:12" ht="19" customHeight="1" x14ac:dyDescent="0.35">
      <c r="A36" s="49" t="s">
        <v>18</v>
      </c>
      <c r="B36" s="49" t="s">
        <v>186</v>
      </c>
      <c r="C36" s="116" t="s">
        <v>1014</v>
      </c>
      <c r="D36" s="117" t="s">
        <v>307</v>
      </c>
      <c r="E36" s="47">
        <v>14.1</v>
      </c>
      <c r="F36" s="47">
        <v>15.3</v>
      </c>
      <c r="G36" s="61">
        <v>1</v>
      </c>
      <c r="H36" s="60"/>
      <c r="I36" s="46"/>
      <c r="J36" s="46">
        <v>191300</v>
      </c>
      <c r="K36" s="46">
        <f t="shared" si="4"/>
        <v>191300</v>
      </c>
      <c r="L36" s="46">
        <f t="shared" si="3"/>
        <v>191300</v>
      </c>
    </row>
    <row r="37" spans="1:12" ht="19" customHeight="1" x14ac:dyDescent="0.35">
      <c r="A37" s="49" t="s">
        <v>18</v>
      </c>
      <c r="B37" s="49" t="s">
        <v>186</v>
      </c>
      <c r="C37" s="116" t="s">
        <v>1015</v>
      </c>
      <c r="D37" s="117" t="s">
        <v>307</v>
      </c>
      <c r="E37" s="47">
        <v>16.100000000000001</v>
      </c>
      <c r="F37" s="47">
        <v>17.600000000000001</v>
      </c>
      <c r="G37" s="61">
        <v>1</v>
      </c>
      <c r="H37" s="60"/>
      <c r="I37" s="46"/>
      <c r="J37" s="46">
        <v>205500</v>
      </c>
      <c r="K37" s="46">
        <f>J37-J37*$K$9/100</f>
        <v>205500</v>
      </c>
      <c r="L37" s="46">
        <f>K37*G37</f>
        <v>205500</v>
      </c>
    </row>
    <row r="38" spans="1:12" ht="19" customHeight="1" x14ac:dyDescent="0.35">
      <c r="A38" s="49" t="s">
        <v>18</v>
      </c>
      <c r="B38" s="49" t="s">
        <v>186</v>
      </c>
      <c r="C38" s="116" t="s">
        <v>1196</v>
      </c>
      <c r="D38" s="117" t="s">
        <v>307</v>
      </c>
      <c r="E38" s="47">
        <v>17.600000000000001</v>
      </c>
      <c r="F38" s="47">
        <v>18.5</v>
      </c>
      <c r="G38" s="61">
        <v>1</v>
      </c>
      <c r="H38" s="60"/>
      <c r="I38" s="46"/>
      <c r="J38" s="46">
        <v>266400</v>
      </c>
      <c r="K38" s="46">
        <f t="shared" si="4"/>
        <v>266400</v>
      </c>
      <c r="L38" s="46">
        <f t="shared" si="3"/>
        <v>266400</v>
      </c>
    </row>
    <row r="39" spans="1:12" ht="19" customHeight="1" x14ac:dyDescent="0.2">
      <c r="A39" s="87" t="s">
        <v>14</v>
      </c>
      <c r="B39" s="87" t="s">
        <v>21</v>
      </c>
      <c r="C39" s="258" t="s">
        <v>1182</v>
      </c>
      <c r="D39" s="259"/>
      <c r="E39" s="259"/>
      <c r="F39" s="259"/>
      <c r="G39" s="259"/>
      <c r="H39" s="259"/>
      <c r="I39" s="259"/>
      <c r="J39" s="259"/>
      <c r="K39" s="260"/>
      <c r="L39" s="46">
        <f t="shared" ref="L39:L47" si="5">K39*G39</f>
        <v>0</v>
      </c>
    </row>
    <row r="40" spans="1:12" ht="19" customHeight="1" x14ac:dyDescent="0.35">
      <c r="A40" s="49" t="s">
        <v>18</v>
      </c>
      <c r="B40" s="49" t="s">
        <v>186</v>
      </c>
      <c r="C40" s="116" t="s">
        <v>469</v>
      </c>
      <c r="D40" s="117" t="s">
        <v>307</v>
      </c>
      <c r="E40" s="47">
        <v>14.07</v>
      </c>
      <c r="F40" s="47">
        <v>16.71</v>
      </c>
      <c r="G40" s="61">
        <v>1</v>
      </c>
      <c r="H40" s="60"/>
      <c r="I40" s="46"/>
      <c r="J40" s="46">
        <v>214100</v>
      </c>
      <c r="K40" s="46">
        <f>J40-J40*$K$9/100</f>
        <v>214100</v>
      </c>
      <c r="L40" s="46">
        <f t="shared" si="5"/>
        <v>214100</v>
      </c>
    </row>
    <row r="41" spans="1:12" ht="19" customHeight="1" x14ac:dyDescent="0.35">
      <c r="A41" s="49" t="s">
        <v>18</v>
      </c>
      <c r="B41" s="49" t="s">
        <v>186</v>
      </c>
      <c r="C41" s="116" t="s">
        <v>470</v>
      </c>
      <c r="D41" s="117" t="s">
        <v>307</v>
      </c>
      <c r="E41" s="47">
        <v>16.12</v>
      </c>
      <c r="F41" s="47">
        <v>18.170000000000002</v>
      </c>
      <c r="G41" s="61">
        <v>1</v>
      </c>
      <c r="H41" s="60"/>
      <c r="I41" s="46"/>
      <c r="J41" s="46">
        <v>229900</v>
      </c>
      <c r="K41" s="46">
        <f>J41-J41*$K$9/100</f>
        <v>229900</v>
      </c>
      <c r="L41" s="46">
        <f t="shared" si="5"/>
        <v>229900</v>
      </c>
    </row>
    <row r="42" spans="1:12" ht="19" customHeight="1" x14ac:dyDescent="0.2">
      <c r="A42" s="87" t="s">
        <v>14</v>
      </c>
      <c r="B42" s="87" t="s">
        <v>209</v>
      </c>
      <c r="C42" s="261" t="s">
        <v>1183</v>
      </c>
      <c r="D42" s="262"/>
      <c r="E42" s="262"/>
      <c r="F42" s="262"/>
      <c r="G42" s="262"/>
      <c r="H42" s="262"/>
      <c r="I42" s="262"/>
      <c r="J42" s="262"/>
      <c r="K42" s="263"/>
      <c r="L42" s="46">
        <f t="shared" si="5"/>
        <v>0</v>
      </c>
    </row>
    <row r="43" spans="1:12" ht="19" customHeight="1" x14ac:dyDescent="0.35">
      <c r="A43" s="49" t="s">
        <v>17</v>
      </c>
      <c r="B43" s="49" t="s">
        <v>186</v>
      </c>
      <c r="C43" s="116" t="s">
        <v>471</v>
      </c>
      <c r="D43" s="117" t="s">
        <v>307</v>
      </c>
      <c r="E43" s="47">
        <v>5.57</v>
      </c>
      <c r="F43" s="47">
        <v>5.86</v>
      </c>
      <c r="G43" s="61">
        <v>1</v>
      </c>
      <c r="H43" s="60"/>
      <c r="I43" s="46"/>
      <c r="J43" s="46">
        <v>86200</v>
      </c>
      <c r="K43" s="46">
        <f>J43-J43*$K$9/100</f>
        <v>86200</v>
      </c>
      <c r="L43" s="46">
        <f t="shared" si="5"/>
        <v>86200</v>
      </c>
    </row>
    <row r="44" spans="1:12" ht="19" customHeight="1" x14ac:dyDescent="0.35">
      <c r="A44" s="49" t="s">
        <v>17</v>
      </c>
      <c r="B44" s="49" t="s">
        <v>186</v>
      </c>
      <c r="C44" s="116" t="s">
        <v>472</v>
      </c>
      <c r="D44" s="117" t="s">
        <v>307</v>
      </c>
      <c r="E44" s="47">
        <v>7.03</v>
      </c>
      <c r="F44" s="47">
        <v>7.91</v>
      </c>
      <c r="G44" s="61">
        <v>1</v>
      </c>
      <c r="H44" s="60"/>
      <c r="I44" s="46"/>
      <c r="J44" s="46">
        <v>106800</v>
      </c>
      <c r="K44" s="46">
        <f>J44-J44*$K$9/100</f>
        <v>106800</v>
      </c>
      <c r="L44" s="46">
        <f t="shared" si="5"/>
        <v>106800</v>
      </c>
    </row>
    <row r="45" spans="1:12" ht="19" customHeight="1" x14ac:dyDescent="0.35">
      <c r="A45" s="49" t="s">
        <v>17</v>
      </c>
      <c r="B45" s="49" t="s">
        <v>186</v>
      </c>
      <c r="C45" s="116" t="s">
        <v>473</v>
      </c>
      <c r="D45" s="117" t="s">
        <v>307</v>
      </c>
      <c r="E45" s="47">
        <v>10.55</v>
      </c>
      <c r="F45" s="47">
        <v>12.3</v>
      </c>
      <c r="G45" s="61">
        <v>1</v>
      </c>
      <c r="H45" s="60"/>
      <c r="I45" s="46"/>
      <c r="J45" s="46">
        <v>150400</v>
      </c>
      <c r="K45" s="46">
        <f>J45-J45*$K$9/100</f>
        <v>150400</v>
      </c>
      <c r="L45" s="46">
        <f t="shared" si="5"/>
        <v>150400</v>
      </c>
    </row>
    <row r="46" spans="1:12" ht="19" customHeight="1" x14ac:dyDescent="0.35">
      <c r="A46" s="49" t="s">
        <v>17</v>
      </c>
      <c r="B46" s="49" t="s">
        <v>186</v>
      </c>
      <c r="C46" s="116" t="s">
        <v>474</v>
      </c>
      <c r="D46" s="117" t="s">
        <v>307</v>
      </c>
      <c r="E46" s="47">
        <v>14.1</v>
      </c>
      <c r="F46" s="47">
        <v>16.7</v>
      </c>
      <c r="G46" s="61">
        <v>1</v>
      </c>
      <c r="H46" s="60"/>
      <c r="I46" s="46"/>
      <c r="J46" s="46">
        <v>186000</v>
      </c>
      <c r="K46" s="46">
        <f>J46-J46*$K$9/100</f>
        <v>186000</v>
      </c>
      <c r="L46" s="46">
        <f t="shared" si="5"/>
        <v>186000</v>
      </c>
    </row>
    <row r="47" spans="1:12" ht="19" customHeight="1" x14ac:dyDescent="0.35">
      <c r="A47" s="49" t="s">
        <v>17</v>
      </c>
      <c r="B47" s="49" t="s">
        <v>186</v>
      </c>
      <c r="C47" s="116" t="s">
        <v>475</v>
      </c>
      <c r="D47" s="117" t="s">
        <v>307</v>
      </c>
      <c r="E47" s="47">
        <v>16.12</v>
      </c>
      <c r="F47" s="47">
        <v>18.2</v>
      </c>
      <c r="G47" s="61">
        <v>1</v>
      </c>
      <c r="H47" s="60"/>
      <c r="I47" s="46"/>
      <c r="J47" s="46">
        <v>211400</v>
      </c>
      <c r="K47" s="46">
        <f>J47-J47*$K$9/100</f>
        <v>211400</v>
      </c>
      <c r="L47" s="46">
        <f t="shared" si="5"/>
        <v>211400</v>
      </c>
    </row>
    <row r="48" spans="1:12" ht="19" customHeight="1" x14ac:dyDescent="0.2">
      <c r="A48" s="87" t="s">
        <v>14</v>
      </c>
      <c r="B48" s="87" t="s">
        <v>209</v>
      </c>
      <c r="C48" s="261" t="s">
        <v>1184</v>
      </c>
      <c r="D48" s="262"/>
      <c r="E48" s="262"/>
      <c r="F48" s="262"/>
      <c r="G48" s="262"/>
      <c r="H48" s="262"/>
      <c r="I48" s="262"/>
      <c r="J48" s="262"/>
      <c r="K48" s="263"/>
      <c r="L48" s="46">
        <f t="shared" ref="L48:L53" si="6">K48*G48</f>
        <v>0</v>
      </c>
    </row>
    <row r="49" spans="1:12" ht="19" customHeight="1" x14ac:dyDescent="0.35">
      <c r="A49" s="49" t="s">
        <v>17</v>
      </c>
      <c r="B49" s="49" t="s">
        <v>186</v>
      </c>
      <c r="C49" s="116" t="s">
        <v>1016</v>
      </c>
      <c r="D49" s="117" t="s">
        <v>307</v>
      </c>
      <c r="E49" s="47">
        <v>5.3</v>
      </c>
      <c r="F49" s="47">
        <v>5.6</v>
      </c>
      <c r="G49" s="61">
        <v>1</v>
      </c>
      <c r="H49" s="60"/>
      <c r="I49" s="46"/>
      <c r="J49" s="46">
        <v>88100</v>
      </c>
      <c r="K49" s="46">
        <f>J49-J49*$K$9/100</f>
        <v>88100</v>
      </c>
      <c r="L49" s="46">
        <f t="shared" si="6"/>
        <v>88100</v>
      </c>
    </row>
    <row r="50" spans="1:12" ht="19" customHeight="1" x14ac:dyDescent="0.35">
      <c r="A50" s="49" t="s">
        <v>17</v>
      </c>
      <c r="B50" s="49" t="s">
        <v>186</v>
      </c>
      <c r="C50" s="116" t="s">
        <v>1018</v>
      </c>
      <c r="D50" s="117" t="s">
        <v>307</v>
      </c>
      <c r="E50" s="47">
        <v>7</v>
      </c>
      <c r="F50" s="47">
        <v>7.4</v>
      </c>
      <c r="G50" s="61">
        <v>1</v>
      </c>
      <c r="H50" s="60"/>
      <c r="I50" s="46"/>
      <c r="J50" s="46">
        <v>110700</v>
      </c>
      <c r="K50" s="46">
        <f>J50-J50*$K$9/100</f>
        <v>110700</v>
      </c>
      <c r="L50" s="46">
        <f t="shared" si="6"/>
        <v>110700</v>
      </c>
    </row>
    <row r="51" spans="1:12" ht="19" customHeight="1" x14ac:dyDescent="0.35">
      <c r="A51" s="49" t="s">
        <v>17</v>
      </c>
      <c r="B51" s="49" t="s">
        <v>186</v>
      </c>
      <c r="C51" s="116" t="s">
        <v>1019</v>
      </c>
      <c r="D51" s="117" t="s">
        <v>307</v>
      </c>
      <c r="E51" s="47">
        <v>10.6</v>
      </c>
      <c r="F51" s="47">
        <v>11.7</v>
      </c>
      <c r="G51" s="61">
        <v>1</v>
      </c>
      <c r="H51" s="60"/>
      <c r="I51" s="46"/>
      <c r="J51" s="46">
        <v>154800</v>
      </c>
      <c r="K51" s="46">
        <f>J51-J51*$K$9/100</f>
        <v>154800</v>
      </c>
      <c r="L51" s="46">
        <f t="shared" si="6"/>
        <v>154800</v>
      </c>
    </row>
    <row r="52" spans="1:12" ht="19" customHeight="1" x14ac:dyDescent="0.35">
      <c r="A52" s="49" t="s">
        <v>17</v>
      </c>
      <c r="B52" s="49" t="s">
        <v>186</v>
      </c>
      <c r="C52" s="116" t="s">
        <v>1020</v>
      </c>
      <c r="D52" s="117" t="s">
        <v>307</v>
      </c>
      <c r="E52" s="47">
        <v>14.1</v>
      </c>
      <c r="F52" s="47">
        <v>15.2</v>
      </c>
      <c r="G52" s="61">
        <v>1</v>
      </c>
      <c r="H52" s="60"/>
      <c r="I52" s="46"/>
      <c r="J52" s="46">
        <v>192500</v>
      </c>
      <c r="K52" s="46">
        <f>J52-J52*$K$9/100</f>
        <v>192500</v>
      </c>
      <c r="L52" s="46">
        <f t="shared" si="6"/>
        <v>192500</v>
      </c>
    </row>
    <row r="53" spans="1:12" ht="19" customHeight="1" x14ac:dyDescent="0.35">
      <c r="A53" s="49" t="s">
        <v>17</v>
      </c>
      <c r="B53" s="49" t="s">
        <v>186</v>
      </c>
      <c r="C53" s="116" t="s">
        <v>1021</v>
      </c>
      <c r="D53" s="117" t="s">
        <v>307</v>
      </c>
      <c r="E53" s="47">
        <v>16.100000000000001</v>
      </c>
      <c r="F53" s="47">
        <v>17.600000000000001</v>
      </c>
      <c r="G53" s="61">
        <v>1</v>
      </c>
      <c r="H53" s="60"/>
      <c r="I53" s="46"/>
      <c r="J53" s="46">
        <v>212300</v>
      </c>
      <c r="K53" s="46">
        <f>J53-J53*$K$9/100</f>
        <v>212300</v>
      </c>
      <c r="L53" s="46">
        <f t="shared" si="6"/>
        <v>212300</v>
      </c>
    </row>
    <row r="54" spans="1:12" ht="18.75" customHeight="1" x14ac:dyDescent="0.2">
      <c r="A54" s="87" t="s">
        <v>14</v>
      </c>
      <c r="B54" s="87" t="s">
        <v>187</v>
      </c>
      <c r="C54" s="250" t="s">
        <v>1185</v>
      </c>
      <c r="D54" s="251"/>
      <c r="E54" s="251"/>
      <c r="F54" s="251"/>
      <c r="G54" s="251"/>
      <c r="H54" s="251"/>
      <c r="I54" s="251"/>
      <c r="J54" s="251"/>
      <c r="K54" s="252"/>
      <c r="L54" s="46">
        <f t="shared" ref="L54:L64" si="7">K54*G54</f>
        <v>0</v>
      </c>
    </row>
    <row r="55" spans="1:12" ht="21" customHeight="1" x14ac:dyDescent="0.35">
      <c r="A55" s="49" t="s">
        <v>188</v>
      </c>
      <c r="B55" s="49" t="s">
        <v>186</v>
      </c>
      <c r="C55" s="116" t="s">
        <v>476</v>
      </c>
      <c r="D55" s="117" t="s">
        <v>307</v>
      </c>
      <c r="E55" s="47">
        <v>7.04</v>
      </c>
      <c r="F55" s="47">
        <v>7.92</v>
      </c>
      <c r="G55" s="61">
        <v>1</v>
      </c>
      <c r="H55" s="60"/>
      <c r="I55" s="46"/>
      <c r="J55" s="46">
        <v>137900</v>
      </c>
      <c r="K55" s="46">
        <f>J55-J55*$K$9/100</f>
        <v>137900</v>
      </c>
      <c r="L55" s="46">
        <f t="shared" si="7"/>
        <v>137900</v>
      </c>
    </row>
    <row r="56" spans="1:12" ht="21" customHeight="1" x14ac:dyDescent="0.35">
      <c r="A56" s="49" t="s">
        <v>188</v>
      </c>
      <c r="B56" s="49" t="s">
        <v>186</v>
      </c>
      <c r="C56" s="116" t="s">
        <v>477</v>
      </c>
      <c r="D56" s="117" t="s">
        <v>307</v>
      </c>
      <c r="E56" s="47">
        <v>14.08</v>
      </c>
      <c r="F56" s="47">
        <v>16.13</v>
      </c>
      <c r="G56" s="61">
        <v>1</v>
      </c>
      <c r="H56" s="60"/>
      <c r="I56" s="46"/>
      <c r="J56" s="46">
        <v>217400</v>
      </c>
      <c r="K56" s="46">
        <f>J56-J56*$K$9/100</f>
        <v>217400</v>
      </c>
      <c r="L56" s="46">
        <f t="shared" si="7"/>
        <v>217400</v>
      </c>
    </row>
    <row r="57" spans="1:12" ht="18.75" customHeight="1" x14ac:dyDescent="0.35">
      <c r="A57" s="49" t="s">
        <v>188</v>
      </c>
      <c r="B57" s="49" t="s">
        <v>186</v>
      </c>
      <c r="C57" s="116" t="s">
        <v>478</v>
      </c>
      <c r="D57" s="117" t="s">
        <v>307</v>
      </c>
      <c r="E57" s="47">
        <v>17.600000000000001</v>
      </c>
      <c r="F57" s="47">
        <v>18.91</v>
      </c>
      <c r="G57" s="61">
        <v>1</v>
      </c>
      <c r="H57" s="60"/>
      <c r="I57" s="46"/>
      <c r="J57" s="46">
        <v>233900</v>
      </c>
      <c r="K57" s="46">
        <f>J57-J57*$K$9/100</f>
        <v>233900</v>
      </c>
      <c r="L57" s="46">
        <f t="shared" si="7"/>
        <v>233900</v>
      </c>
    </row>
    <row r="58" spans="1:12" ht="18.75" customHeight="1" x14ac:dyDescent="0.2">
      <c r="A58" s="87" t="s">
        <v>14</v>
      </c>
      <c r="B58" s="87" t="s">
        <v>187</v>
      </c>
      <c r="C58" s="250" t="s">
        <v>1186</v>
      </c>
      <c r="D58" s="251"/>
      <c r="E58" s="251"/>
      <c r="F58" s="251"/>
      <c r="G58" s="251"/>
      <c r="H58" s="251"/>
      <c r="I58" s="251"/>
      <c r="J58" s="251"/>
      <c r="K58" s="252"/>
      <c r="L58" s="46">
        <f t="shared" si="7"/>
        <v>0</v>
      </c>
    </row>
    <row r="59" spans="1:12" ht="21" customHeight="1" x14ac:dyDescent="0.35">
      <c r="A59" s="49" t="s">
        <v>188</v>
      </c>
      <c r="B59" s="49" t="s">
        <v>186</v>
      </c>
      <c r="C59" s="116" t="s">
        <v>1017</v>
      </c>
      <c r="D59" s="117" t="s">
        <v>307</v>
      </c>
      <c r="E59" s="47">
        <v>7.2</v>
      </c>
      <c r="F59" s="47">
        <v>8.1</v>
      </c>
      <c r="G59" s="61">
        <v>1</v>
      </c>
      <c r="H59" s="60"/>
      <c r="I59" s="46"/>
      <c r="J59" s="46">
        <v>152800</v>
      </c>
      <c r="K59" s="46">
        <f>J59-J59*$K$9/100</f>
        <v>152800</v>
      </c>
      <c r="L59" s="46">
        <f t="shared" si="7"/>
        <v>152800</v>
      </c>
    </row>
    <row r="60" spans="1:12" ht="21" customHeight="1" x14ac:dyDescent="0.35">
      <c r="A60" s="49" t="s">
        <v>188</v>
      </c>
      <c r="B60" s="49" t="s">
        <v>186</v>
      </c>
      <c r="C60" s="116" t="s">
        <v>1017</v>
      </c>
      <c r="D60" s="117" t="s">
        <v>307</v>
      </c>
      <c r="E60" s="47">
        <v>14.1</v>
      </c>
      <c r="F60" s="47">
        <v>15.5</v>
      </c>
      <c r="G60" s="61">
        <v>1</v>
      </c>
      <c r="H60" s="60"/>
      <c r="I60" s="46"/>
      <c r="J60" s="46">
        <v>241200</v>
      </c>
      <c r="K60" s="46">
        <f>J60-J60*$K$9/100</f>
        <v>241200</v>
      </c>
      <c r="L60" s="46">
        <f t="shared" si="7"/>
        <v>241200</v>
      </c>
    </row>
    <row r="61" spans="1:12" ht="18.75" customHeight="1" x14ac:dyDescent="0.35">
      <c r="A61" s="49" t="s">
        <v>188</v>
      </c>
      <c r="B61" s="49" t="s">
        <v>186</v>
      </c>
      <c r="C61" s="116" t="s">
        <v>1017</v>
      </c>
      <c r="D61" s="117" t="s">
        <v>307</v>
      </c>
      <c r="E61" s="47">
        <v>16.12</v>
      </c>
      <c r="F61" s="47">
        <v>17.5</v>
      </c>
      <c r="G61" s="61">
        <v>1</v>
      </c>
      <c r="H61" s="60"/>
      <c r="I61" s="46"/>
      <c r="J61" s="46">
        <v>276800</v>
      </c>
      <c r="K61" s="46">
        <f>J61-J61*$K$9/100</f>
        <v>276800</v>
      </c>
      <c r="L61" s="46">
        <f t="shared" si="7"/>
        <v>276800</v>
      </c>
    </row>
    <row r="62" spans="1:12" ht="18.75" customHeight="1" x14ac:dyDescent="0.2">
      <c r="A62" s="87"/>
      <c r="B62" s="87"/>
      <c r="C62" s="250" t="s">
        <v>203</v>
      </c>
      <c r="D62" s="251"/>
      <c r="E62" s="251"/>
      <c r="F62" s="251"/>
      <c r="G62" s="251"/>
      <c r="H62" s="251"/>
      <c r="I62" s="251"/>
      <c r="J62" s="251"/>
      <c r="K62" s="252"/>
      <c r="L62" s="46">
        <f t="shared" si="7"/>
        <v>0</v>
      </c>
    </row>
    <row r="63" spans="1:12" ht="30" customHeight="1" x14ac:dyDescent="0.35">
      <c r="A63" s="49" t="s">
        <v>480</v>
      </c>
      <c r="B63" s="49" t="s">
        <v>186</v>
      </c>
      <c r="C63" s="118" t="s">
        <v>610</v>
      </c>
      <c r="D63" s="117" t="s">
        <v>307</v>
      </c>
      <c r="E63" s="68"/>
      <c r="F63" s="68"/>
      <c r="G63" s="61">
        <v>1</v>
      </c>
      <c r="H63" s="60"/>
      <c r="I63" s="46"/>
      <c r="J63" s="46">
        <v>11700</v>
      </c>
      <c r="K63" s="46">
        <f>J63-J63*$K$9/100</f>
        <v>11700</v>
      </c>
      <c r="L63" s="46">
        <f t="shared" si="7"/>
        <v>11700</v>
      </c>
    </row>
    <row r="64" spans="1:12" ht="33.75" customHeight="1" x14ac:dyDescent="0.35">
      <c r="A64" s="49" t="s">
        <v>479</v>
      </c>
      <c r="B64" s="49" t="s">
        <v>186</v>
      </c>
      <c r="C64" s="118" t="s">
        <v>611</v>
      </c>
      <c r="D64" s="117" t="s">
        <v>307</v>
      </c>
      <c r="E64" s="68"/>
      <c r="F64" s="68"/>
      <c r="G64" s="61">
        <v>1</v>
      </c>
      <c r="H64" s="60"/>
      <c r="I64" s="46"/>
      <c r="J64" s="46">
        <v>10100</v>
      </c>
      <c r="K64" s="46">
        <f>J64-J64*$K$9/100</f>
        <v>10100</v>
      </c>
      <c r="L64" s="46">
        <f t="shared" si="7"/>
        <v>10100</v>
      </c>
    </row>
    <row r="65" spans="1:11" ht="21.75" customHeight="1" x14ac:dyDescent="0.2">
      <c r="A65" s="236" t="s">
        <v>139</v>
      </c>
      <c r="B65" s="236"/>
      <c r="C65" s="236"/>
      <c r="D65" s="236"/>
      <c r="E65" s="236"/>
      <c r="F65" s="236"/>
      <c r="G65" s="236"/>
      <c r="H65" s="236"/>
      <c r="I65" s="236"/>
      <c r="J65" s="236"/>
      <c r="K65" s="236"/>
    </row>
    <row r="66" spans="1:11" x14ac:dyDescent="0.2">
      <c r="I66" s="40"/>
    </row>
    <row r="67" spans="1:11" ht="93" customHeight="1" x14ac:dyDescent="0.3">
      <c r="A67" s="227" t="s">
        <v>1244</v>
      </c>
      <c r="B67" s="227"/>
      <c r="C67" s="227"/>
      <c r="D67" s="227"/>
      <c r="E67" s="227"/>
      <c r="F67" s="227"/>
      <c r="G67" s="227"/>
      <c r="H67" s="227"/>
      <c r="I67" s="227"/>
    </row>
  </sheetData>
  <mergeCells count="21">
    <mergeCell ref="L10:L11"/>
    <mergeCell ref="C12:K12"/>
    <mergeCell ref="A65:K65"/>
    <mergeCell ref="A67:I67"/>
    <mergeCell ref="A2:K2"/>
    <mergeCell ref="C9:E9"/>
    <mergeCell ref="A10:A11"/>
    <mergeCell ref="B10:B11"/>
    <mergeCell ref="C10:C11"/>
    <mergeCell ref="E10:F10"/>
    <mergeCell ref="G10:G11"/>
    <mergeCell ref="H10:J10"/>
    <mergeCell ref="C62:K62"/>
    <mergeCell ref="C19:K19"/>
    <mergeCell ref="C26:K26"/>
    <mergeCell ref="C58:K58"/>
    <mergeCell ref="C39:K39"/>
    <mergeCell ref="C42:K42"/>
    <mergeCell ref="C54:K54"/>
    <mergeCell ref="C32:K32"/>
    <mergeCell ref="C48:K48"/>
  </mergeCells>
  <phoneticPr fontId="46" type="noConversion"/>
  <hyperlinks>
    <hyperlink ref="C9:E9" location="Исходный!R1C1" display="В Исходный прайс" xr:uid="{00000000-0004-0000-0900-000000000000}"/>
  </hyperlinks>
  <pageMargins left="0.25" right="0.25" top="0.75" bottom="0.75" header="0.3" footer="0.3"/>
  <pageSetup paperSize="9" scale="55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89DB8-AAC5-4B61-9CB3-68E9477167B0}">
  <sheetPr>
    <pageSetUpPr fitToPage="1"/>
  </sheetPr>
  <dimension ref="A1:L34"/>
  <sheetViews>
    <sheetView topLeftCell="A2" zoomScale="70" zoomScaleNormal="70" zoomScaleSheetLayoutView="91" workbookViewId="0">
      <selection activeCell="C23" sqref="C23"/>
    </sheetView>
  </sheetViews>
  <sheetFormatPr defaultColWidth="9.1796875" defaultRowHeight="10" x14ac:dyDescent="0.2"/>
  <cols>
    <col min="1" max="1" width="45.26953125" style="1" customWidth="1"/>
    <col min="2" max="2" width="15" style="1" customWidth="1"/>
    <col min="3" max="3" width="50.26953125" style="1" customWidth="1"/>
    <col min="4" max="4" width="9.1796875" style="1"/>
    <col min="5" max="6" width="10.54296875" style="1" customWidth="1"/>
    <col min="7" max="7" width="8.54296875" style="1" hidden="1" customWidth="1"/>
    <col min="8" max="8" width="13.54296875" style="1" customWidth="1"/>
    <col min="9" max="9" width="13.54296875" style="3" customWidth="1"/>
    <col min="10" max="11" width="13.54296875" style="1" customWidth="1"/>
    <col min="12" max="12" width="13.54296875" style="1" hidden="1" customWidth="1"/>
    <col min="13" max="16384" width="9.1796875" style="1"/>
  </cols>
  <sheetData>
    <row r="1" spans="1:12" ht="4.5" hidden="1" customHeight="1" x14ac:dyDescent="0.2"/>
    <row r="2" spans="1:12" ht="90" customHeight="1" x14ac:dyDescent="0.2">
      <c r="A2" s="253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2" ht="16.5" customHeight="1" x14ac:dyDescent="0.2">
      <c r="A11" s="241"/>
      <c r="B11" s="241"/>
      <c r="C11" s="241"/>
      <c r="D11" s="83" t="s">
        <v>315</v>
      </c>
      <c r="E11" s="52" t="s">
        <v>9</v>
      </c>
      <c r="F11" s="49" t="s">
        <v>10</v>
      </c>
      <c r="G11" s="241"/>
      <c r="H11" s="52" t="s">
        <v>8</v>
      </c>
      <c r="I11" s="45" t="s">
        <v>6</v>
      </c>
      <c r="J11" s="52" t="s">
        <v>7</v>
      </c>
      <c r="K11" s="52" t="s">
        <v>74</v>
      </c>
      <c r="L11" s="235"/>
    </row>
    <row r="12" spans="1:12" ht="19" customHeight="1" x14ac:dyDescent="0.2">
      <c r="A12" s="87" t="s">
        <v>14</v>
      </c>
      <c r="B12" s="87" t="s">
        <v>20</v>
      </c>
      <c r="C12" s="264" t="s">
        <v>1176</v>
      </c>
      <c r="D12" s="265"/>
      <c r="E12" s="265"/>
      <c r="F12" s="265"/>
      <c r="G12" s="265"/>
      <c r="H12" s="265"/>
      <c r="I12" s="265"/>
      <c r="J12" s="265"/>
      <c r="K12" s="266"/>
      <c r="L12" s="46">
        <f>K12*G12</f>
        <v>0</v>
      </c>
    </row>
    <row r="13" spans="1:12" ht="19" customHeight="1" x14ac:dyDescent="0.35">
      <c r="A13" s="49" t="s">
        <v>13</v>
      </c>
      <c r="B13" s="49" t="s">
        <v>186</v>
      </c>
      <c r="C13" s="116" t="s">
        <v>1108</v>
      </c>
      <c r="D13" s="117" t="s">
        <v>307</v>
      </c>
      <c r="E13" s="47">
        <v>3.52</v>
      </c>
      <c r="F13" s="47">
        <v>4</v>
      </c>
      <c r="G13" s="61">
        <v>1</v>
      </c>
      <c r="H13" s="60"/>
      <c r="I13" s="46"/>
      <c r="J13" s="46">
        <v>105600</v>
      </c>
      <c r="K13" s="46">
        <f t="shared" ref="K13:K31" si="0">J13-J13*$K$9/100</f>
        <v>105600</v>
      </c>
      <c r="L13" s="46">
        <f>K13*G13</f>
        <v>105600</v>
      </c>
    </row>
    <row r="14" spans="1:12" ht="19" customHeight="1" x14ac:dyDescent="0.35">
      <c r="A14" s="49" t="s">
        <v>13</v>
      </c>
      <c r="B14" s="49" t="s">
        <v>186</v>
      </c>
      <c r="C14" s="116" t="s">
        <v>1109</v>
      </c>
      <c r="D14" s="117" t="s">
        <v>307</v>
      </c>
      <c r="E14" s="47">
        <v>5.3</v>
      </c>
      <c r="F14" s="47">
        <v>5.6</v>
      </c>
      <c r="G14" s="61">
        <v>1</v>
      </c>
      <c r="H14" s="60"/>
      <c r="I14" s="46"/>
      <c r="J14" s="46">
        <v>120100</v>
      </c>
      <c r="K14" s="46">
        <f t="shared" si="0"/>
        <v>120100</v>
      </c>
      <c r="L14" s="46">
        <f t="shared" ref="L14:L31" si="1">K14*G14</f>
        <v>120100</v>
      </c>
    </row>
    <row r="15" spans="1:12" ht="19" customHeight="1" x14ac:dyDescent="0.35">
      <c r="A15" s="49" t="s">
        <v>13</v>
      </c>
      <c r="B15" s="49" t="s">
        <v>186</v>
      </c>
      <c r="C15" s="116" t="s">
        <v>1110</v>
      </c>
      <c r="D15" s="117" t="s">
        <v>307</v>
      </c>
      <c r="E15" s="47">
        <v>7.1</v>
      </c>
      <c r="F15" s="47">
        <v>7.62</v>
      </c>
      <c r="G15" s="61">
        <v>1</v>
      </c>
      <c r="H15" s="60"/>
      <c r="I15" s="46"/>
      <c r="J15" s="46">
        <v>144400</v>
      </c>
      <c r="K15" s="46">
        <f t="shared" si="0"/>
        <v>144400</v>
      </c>
      <c r="L15" s="46">
        <f t="shared" si="1"/>
        <v>144400</v>
      </c>
    </row>
    <row r="16" spans="1:12" ht="19" customHeight="1" x14ac:dyDescent="0.35">
      <c r="A16" s="49" t="s">
        <v>13</v>
      </c>
      <c r="B16" s="49" t="s">
        <v>186</v>
      </c>
      <c r="C16" s="116" t="s">
        <v>1111</v>
      </c>
      <c r="D16" s="117" t="s">
        <v>307</v>
      </c>
      <c r="E16" s="47">
        <v>10.6</v>
      </c>
      <c r="F16" s="47">
        <v>11.8</v>
      </c>
      <c r="G16" s="61">
        <v>1</v>
      </c>
      <c r="H16" s="60"/>
      <c r="I16" s="46"/>
      <c r="J16" s="46">
        <v>194800</v>
      </c>
      <c r="K16" s="46">
        <f t="shared" si="0"/>
        <v>194800</v>
      </c>
      <c r="L16" s="46">
        <f t="shared" si="1"/>
        <v>194800</v>
      </c>
    </row>
    <row r="17" spans="1:12" ht="19" customHeight="1" x14ac:dyDescent="0.35">
      <c r="A17" s="49" t="s">
        <v>13</v>
      </c>
      <c r="B17" s="49" t="s">
        <v>186</v>
      </c>
      <c r="C17" s="116" t="s">
        <v>1112</v>
      </c>
      <c r="D17" s="117" t="s">
        <v>307</v>
      </c>
      <c r="E17" s="47">
        <v>14.1</v>
      </c>
      <c r="F17" s="47">
        <v>15.3</v>
      </c>
      <c r="G17" s="61">
        <v>1</v>
      </c>
      <c r="H17" s="60"/>
      <c r="I17" s="46"/>
      <c r="J17" s="46">
        <v>235400</v>
      </c>
      <c r="K17" s="46">
        <f t="shared" si="0"/>
        <v>235400</v>
      </c>
      <c r="L17" s="46">
        <f t="shared" si="1"/>
        <v>235400</v>
      </c>
    </row>
    <row r="18" spans="1:12" ht="19" customHeight="1" x14ac:dyDescent="0.35">
      <c r="A18" s="49" t="s">
        <v>13</v>
      </c>
      <c r="B18" s="49" t="s">
        <v>186</v>
      </c>
      <c r="C18" s="116" t="s">
        <v>1113</v>
      </c>
      <c r="D18" s="117" t="s">
        <v>307</v>
      </c>
      <c r="E18" s="47">
        <v>17</v>
      </c>
      <c r="F18" s="47">
        <v>18.5</v>
      </c>
      <c r="G18" s="61">
        <v>1</v>
      </c>
      <c r="H18" s="60"/>
      <c r="I18" s="46"/>
      <c r="J18" s="46">
        <v>243200</v>
      </c>
      <c r="K18" s="46">
        <f t="shared" si="0"/>
        <v>243200</v>
      </c>
      <c r="L18" s="46">
        <f t="shared" si="1"/>
        <v>243200</v>
      </c>
    </row>
    <row r="19" spans="1:12" ht="19" customHeight="1" x14ac:dyDescent="0.2">
      <c r="A19" s="87" t="s">
        <v>14</v>
      </c>
      <c r="B19" s="87" t="s">
        <v>209</v>
      </c>
      <c r="C19" s="261" t="s">
        <v>1177</v>
      </c>
      <c r="D19" s="262"/>
      <c r="E19" s="262"/>
      <c r="F19" s="262"/>
      <c r="G19" s="262"/>
      <c r="H19" s="262"/>
      <c r="I19" s="262"/>
      <c r="J19" s="262"/>
      <c r="K19" s="263"/>
      <c r="L19" s="46">
        <f t="shared" ref="L19:L24" si="2">K19*G19</f>
        <v>0</v>
      </c>
    </row>
    <row r="20" spans="1:12" ht="19" customHeight="1" x14ac:dyDescent="0.35">
      <c r="A20" s="49" t="s">
        <v>17</v>
      </c>
      <c r="B20" s="49" t="s">
        <v>186</v>
      </c>
      <c r="C20" s="116" t="s">
        <v>1114</v>
      </c>
      <c r="D20" s="117" t="s">
        <v>307</v>
      </c>
      <c r="E20" s="47">
        <v>5.3</v>
      </c>
      <c r="F20" s="47">
        <v>5.6</v>
      </c>
      <c r="G20" s="61">
        <v>1</v>
      </c>
      <c r="H20" s="60"/>
      <c r="I20" s="46"/>
      <c r="J20" s="46">
        <v>109800</v>
      </c>
      <c r="K20" s="46">
        <f>J20-J20*$K$9/100</f>
        <v>109800</v>
      </c>
      <c r="L20" s="46">
        <f t="shared" si="2"/>
        <v>109800</v>
      </c>
    </row>
    <row r="21" spans="1:12" ht="19" customHeight="1" x14ac:dyDescent="0.35">
      <c r="A21" s="49" t="s">
        <v>17</v>
      </c>
      <c r="B21" s="49" t="s">
        <v>186</v>
      </c>
      <c r="C21" s="116" t="s">
        <v>1115</v>
      </c>
      <c r="D21" s="117" t="s">
        <v>307</v>
      </c>
      <c r="E21" s="47">
        <v>7.1</v>
      </c>
      <c r="F21" s="47">
        <v>7.62</v>
      </c>
      <c r="G21" s="61">
        <v>1</v>
      </c>
      <c r="H21" s="60"/>
      <c r="I21" s="46"/>
      <c r="J21" s="46">
        <v>136000</v>
      </c>
      <c r="K21" s="46">
        <f>J21-J21*$K$9/100</f>
        <v>136000</v>
      </c>
      <c r="L21" s="46">
        <f t="shared" si="2"/>
        <v>136000</v>
      </c>
    </row>
    <row r="22" spans="1:12" ht="19" customHeight="1" x14ac:dyDescent="0.35">
      <c r="A22" s="49" t="s">
        <v>17</v>
      </c>
      <c r="B22" s="49" t="s">
        <v>186</v>
      </c>
      <c r="C22" s="116" t="s">
        <v>1116</v>
      </c>
      <c r="D22" s="117" t="s">
        <v>307</v>
      </c>
      <c r="E22" s="47">
        <v>10.6</v>
      </c>
      <c r="F22" s="47">
        <v>11.8</v>
      </c>
      <c r="G22" s="61">
        <v>1</v>
      </c>
      <c r="H22" s="60"/>
      <c r="I22" s="46"/>
      <c r="J22" s="46">
        <v>190900</v>
      </c>
      <c r="K22" s="46">
        <f>J22-J22*$K$9/100</f>
        <v>190900</v>
      </c>
      <c r="L22" s="46">
        <f t="shared" si="2"/>
        <v>190900</v>
      </c>
    </row>
    <row r="23" spans="1:12" ht="19" customHeight="1" x14ac:dyDescent="0.35">
      <c r="A23" s="49" t="s">
        <v>17</v>
      </c>
      <c r="B23" s="49" t="s">
        <v>186</v>
      </c>
      <c r="C23" s="116" t="s">
        <v>1117</v>
      </c>
      <c r="D23" s="117" t="s">
        <v>307</v>
      </c>
      <c r="E23" s="47">
        <v>14.1</v>
      </c>
      <c r="F23" s="47">
        <v>15.3</v>
      </c>
      <c r="G23" s="61">
        <v>1</v>
      </c>
      <c r="H23" s="60"/>
      <c r="I23" s="46"/>
      <c r="J23" s="46">
        <v>235400</v>
      </c>
      <c r="K23" s="46">
        <f>J23-J23*$K$9/100</f>
        <v>235400</v>
      </c>
      <c r="L23" s="46">
        <f t="shared" si="2"/>
        <v>235400</v>
      </c>
    </row>
    <row r="24" spans="1:12" ht="19" customHeight="1" x14ac:dyDescent="0.35">
      <c r="A24" s="49" t="s">
        <v>17</v>
      </c>
      <c r="B24" s="49" t="s">
        <v>186</v>
      </c>
      <c r="C24" s="116" t="s">
        <v>1118</v>
      </c>
      <c r="D24" s="117" t="s">
        <v>307</v>
      </c>
      <c r="E24" s="47">
        <v>17</v>
      </c>
      <c r="F24" s="47">
        <v>18.5</v>
      </c>
      <c r="G24" s="61">
        <v>1</v>
      </c>
      <c r="H24" s="60"/>
      <c r="I24" s="46"/>
      <c r="J24" s="46">
        <v>240500</v>
      </c>
      <c r="K24" s="46">
        <f>J24-J24*$K$9/100</f>
        <v>240500</v>
      </c>
      <c r="L24" s="46">
        <f t="shared" si="2"/>
        <v>240500</v>
      </c>
    </row>
    <row r="25" spans="1:12" ht="19" customHeight="1" x14ac:dyDescent="0.2">
      <c r="A25" s="87" t="s">
        <v>14</v>
      </c>
      <c r="B25" s="87" t="s">
        <v>21</v>
      </c>
      <c r="C25" s="258" t="s">
        <v>1178</v>
      </c>
      <c r="D25" s="259"/>
      <c r="E25" s="259"/>
      <c r="F25" s="259"/>
      <c r="G25" s="259"/>
      <c r="H25" s="259"/>
      <c r="I25" s="259"/>
      <c r="J25" s="259"/>
      <c r="K25" s="260"/>
      <c r="L25" s="46">
        <f t="shared" si="1"/>
        <v>0</v>
      </c>
    </row>
    <row r="26" spans="1:12" ht="19" customHeight="1" x14ac:dyDescent="0.35">
      <c r="A26" s="49" t="s">
        <v>18</v>
      </c>
      <c r="B26" s="49" t="s">
        <v>186</v>
      </c>
      <c r="C26" s="116" t="s">
        <v>1119</v>
      </c>
      <c r="D26" s="117" t="s">
        <v>307</v>
      </c>
      <c r="E26" s="47">
        <v>3.52</v>
      </c>
      <c r="F26" s="47">
        <v>4</v>
      </c>
      <c r="G26" s="61">
        <v>1</v>
      </c>
      <c r="H26" s="60"/>
      <c r="I26" s="46"/>
      <c r="J26" s="46">
        <v>100500</v>
      </c>
      <c r="K26" s="46">
        <f>J26-J26*$K$9/100</f>
        <v>100500</v>
      </c>
      <c r="L26" s="46">
        <f>K26*G26</f>
        <v>100500</v>
      </c>
    </row>
    <row r="27" spans="1:12" ht="19" customHeight="1" x14ac:dyDescent="0.35">
      <c r="A27" s="49" t="s">
        <v>18</v>
      </c>
      <c r="B27" s="49" t="s">
        <v>186</v>
      </c>
      <c r="C27" s="116" t="s">
        <v>1120</v>
      </c>
      <c r="D27" s="117" t="s">
        <v>307</v>
      </c>
      <c r="E27" s="47">
        <v>5.3</v>
      </c>
      <c r="F27" s="47">
        <v>5.6</v>
      </c>
      <c r="G27" s="61">
        <v>1</v>
      </c>
      <c r="H27" s="60"/>
      <c r="I27" s="46"/>
      <c r="J27" s="46">
        <v>105600</v>
      </c>
      <c r="K27" s="46">
        <f t="shared" si="0"/>
        <v>105600</v>
      </c>
      <c r="L27" s="46">
        <f t="shared" si="1"/>
        <v>105600</v>
      </c>
    </row>
    <row r="28" spans="1:12" ht="19" customHeight="1" x14ac:dyDescent="0.35">
      <c r="A28" s="49" t="s">
        <v>18</v>
      </c>
      <c r="B28" s="49" t="s">
        <v>186</v>
      </c>
      <c r="C28" s="116" t="s">
        <v>1121</v>
      </c>
      <c r="D28" s="117" t="s">
        <v>307</v>
      </c>
      <c r="E28" s="47">
        <v>7.1</v>
      </c>
      <c r="F28" s="47">
        <v>7.62</v>
      </c>
      <c r="G28" s="61">
        <v>1</v>
      </c>
      <c r="H28" s="60"/>
      <c r="I28" s="46"/>
      <c r="J28" s="46">
        <v>116600</v>
      </c>
      <c r="K28" s="46">
        <f t="shared" si="0"/>
        <v>116600</v>
      </c>
      <c r="L28" s="46">
        <f t="shared" si="1"/>
        <v>116600</v>
      </c>
    </row>
    <row r="29" spans="1:12" ht="19" customHeight="1" x14ac:dyDescent="0.35">
      <c r="A29" s="49" t="s">
        <v>18</v>
      </c>
      <c r="B29" s="49" t="s">
        <v>186</v>
      </c>
      <c r="C29" s="116" t="s">
        <v>1122</v>
      </c>
      <c r="D29" s="117" t="s">
        <v>307</v>
      </c>
      <c r="E29" s="47">
        <v>10.6</v>
      </c>
      <c r="F29" s="47">
        <v>11.8</v>
      </c>
      <c r="G29" s="61">
        <v>1</v>
      </c>
      <c r="H29" s="60"/>
      <c r="I29" s="46"/>
      <c r="J29" s="46">
        <v>186000</v>
      </c>
      <c r="K29" s="46">
        <f t="shared" si="0"/>
        <v>186000</v>
      </c>
      <c r="L29" s="46">
        <f t="shared" si="1"/>
        <v>186000</v>
      </c>
    </row>
    <row r="30" spans="1:12" ht="19" customHeight="1" x14ac:dyDescent="0.35">
      <c r="A30" s="49" t="s">
        <v>18</v>
      </c>
      <c r="B30" s="49" t="s">
        <v>186</v>
      </c>
      <c r="C30" s="116" t="s">
        <v>1123</v>
      </c>
      <c r="D30" s="117" t="s">
        <v>307</v>
      </c>
      <c r="E30" s="47">
        <v>14.1</v>
      </c>
      <c r="F30" s="47">
        <v>15.3</v>
      </c>
      <c r="G30" s="61">
        <v>1</v>
      </c>
      <c r="H30" s="60"/>
      <c r="I30" s="46"/>
      <c r="J30" s="46">
        <v>201400</v>
      </c>
      <c r="K30" s="46">
        <f t="shared" si="0"/>
        <v>201400</v>
      </c>
      <c r="L30" s="46">
        <f t="shared" si="1"/>
        <v>201400</v>
      </c>
    </row>
    <row r="31" spans="1:12" ht="19" customHeight="1" x14ac:dyDescent="0.35">
      <c r="A31" s="49" t="s">
        <v>18</v>
      </c>
      <c r="B31" s="49" t="s">
        <v>186</v>
      </c>
      <c r="C31" s="116" t="s">
        <v>1124</v>
      </c>
      <c r="D31" s="117" t="s">
        <v>307</v>
      </c>
      <c r="E31" s="47">
        <v>17</v>
      </c>
      <c r="F31" s="47">
        <v>18.5</v>
      </c>
      <c r="G31" s="61">
        <v>1</v>
      </c>
      <c r="H31" s="60"/>
      <c r="I31" s="46"/>
      <c r="J31" s="46">
        <v>236600</v>
      </c>
      <c r="K31" s="46">
        <f t="shared" si="0"/>
        <v>236600</v>
      </c>
      <c r="L31" s="46">
        <f t="shared" si="1"/>
        <v>236600</v>
      </c>
    </row>
    <row r="32" spans="1:12" ht="21.75" customHeight="1" x14ac:dyDescent="0.2">
      <c r="A32" s="236" t="s">
        <v>139</v>
      </c>
      <c r="B32" s="236"/>
      <c r="C32" s="236"/>
      <c r="D32" s="236"/>
      <c r="E32" s="236"/>
      <c r="F32" s="236"/>
      <c r="G32" s="236"/>
      <c r="H32" s="236"/>
      <c r="I32" s="236"/>
      <c r="J32" s="236"/>
      <c r="K32" s="236"/>
    </row>
    <row r="33" spans="1:9" x14ac:dyDescent="0.2">
      <c r="I33" s="40"/>
    </row>
    <row r="34" spans="1:9" ht="93" customHeight="1" x14ac:dyDescent="0.3">
      <c r="A34" s="227" t="s">
        <v>1244</v>
      </c>
      <c r="B34" s="227"/>
      <c r="C34" s="227"/>
      <c r="D34" s="227"/>
      <c r="E34" s="227"/>
      <c r="F34" s="227"/>
      <c r="G34" s="227"/>
      <c r="H34" s="227"/>
      <c r="I34" s="227"/>
    </row>
  </sheetData>
  <mergeCells count="14">
    <mergeCell ref="A2:K2"/>
    <mergeCell ref="C9:E9"/>
    <mergeCell ref="A10:A11"/>
    <mergeCell ref="B10:B11"/>
    <mergeCell ref="C10:C11"/>
    <mergeCell ref="E10:F10"/>
    <mergeCell ref="G10:G11"/>
    <mergeCell ref="H10:J10"/>
    <mergeCell ref="A34:I34"/>
    <mergeCell ref="C19:K19"/>
    <mergeCell ref="A32:K32"/>
    <mergeCell ref="L10:L11"/>
    <mergeCell ref="C12:K12"/>
    <mergeCell ref="C25:K25"/>
  </mergeCells>
  <hyperlinks>
    <hyperlink ref="C9:E9" location="Исходный!R1C1" display="В Исходный прайс" xr:uid="{E62B8EDB-9EEB-47D5-801D-A2530BF2CE03}"/>
  </hyperlinks>
  <pageMargins left="0.25" right="0.25" top="0.75" bottom="0.75" header="0.3" footer="0.3"/>
  <pageSetup paperSize="9" scale="51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73"/>
  <sheetViews>
    <sheetView topLeftCell="A2" zoomScale="70" zoomScaleNormal="70" workbookViewId="0">
      <selection activeCell="C61" sqref="C61"/>
    </sheetView>
  </sheetViews>
  <sheetFormatPr defaultColWidth="9.1796875" defaultRowHeight="10" x14ac:dyDescent="0.2"/>
  <cols>
    <col min="1" max="1" width="45.81640625" style="1" customWidth="1"/>
    <col min="2" max="2" width="17.81640625" style="1" customWidth="1"/>
    <col min="3" max="3" width="33.1796875" style="1" customWidth="1"/>
    <col min="4" max="4" width="9.1796875" style="1"/>
    <col min="5" max="5" width="18.81640625" style="1" customWidth="1"/>
    <col min="6" max="6" width="18.54296875" style="1" customWidth="1"/>
    <col min="7" max="7" width="0.1796875" style="1" hidden="1" customWidth="1"/>
    <col min="8" max="8" width="13.54296875" style="1" customWidth="1"/>
    <col min="9" max="9" width="13.54296875" style="3" customWidth="1"/>
    <col min="10" max="11" width="13.54296875" style="1" customWidth="1"/>
    <col min="12" max="12" width="13.54296875" style="1" hidden="1" customWidth="1"/>
    <col min="13" max="16384" width="9.1796875" style="1"/>
  </cols>
  <sheetData>
    <row r="1" spans="1:12" ht="4.5" hidden="1" customHeight="1" x14ac:dyDescent="0.2"/>
    <row r="2" spans="1:12" ht="90" customHeight="1" x14ac:dyDescent="0.2">
      <c r="A2" s="253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2" ht="16.5" customHeight="1" x14ac:dyDescent="0.2">
      <c r="A11" s="241"/>
      <c r="B11" s="241"/>
      <c r="C11" s="241"/>
      <c r="D11" s="83" t="s">
        <v>315</v>
      </c>
      <c r="E11" s="52" t="s">
        <v>9</v>
      </c>
      <c r="F11" s="49" t="s">
        <v>10</v>
      </c>
      <c r="G11" s="241"/>
      <c r="H11" s="52" t="s">
        <v>8</v>
      </c>
      <c r="I11" s="45" t="s">
        <v>6</v>
      </c>
      <c r="J11" s="52" t="s">
        <v>7</v>
      </c>
      <c r="K11" s="52" t="s">
        <v>74</v>
      </c>
      <c r="L11" s="235"/>
    </row>
    <row r="12" spans="1:12" ht="19" customHeight="1" x14ac:dyDescent="0.2">
      <c r="A12" s="69" t="s">
        <v>14</v>
      </c>
      <c r="B12" s="69"/>
      <c r="C12" s="270" t="s">
        <v>1175</v>
      </c>
      <c r="D12" s="271"/>
      <c r="E12" s="271"/>
      <c r="F12" s="271"/>
      <c r="G12" s="271"/>
      <c r="H12" s="271"/>
      <c r="I12" s="271"/>
      <c r="J12" s="271"/>
      <c r="K12" s="272"/>
      <c r="L12" s="46">
        <f>K12*G12</f>
        <v>0</v>
      </c>
    </row>
    <row r="13" spans="1:12" ht="19" customHeight="1" x14ac:dyDescent="0.35">
      <c r="A13" s="49" t="s">
        <v>200</v>
      </c>
      <c r="B13" s="49" t="s">
        <v>186</v>
      </c>
      <c r="C13" s="116" t="s">
        <v>386</v>
      </c>
      <c r="D13" s="117" t="s">
        <v>307</v>
      </c>
      <c r="E13" s="47" t="s">
        <v>1022</v>
      </c>
      <c r="F13" s="47" t="s">
        <v>481</v>
      </c>
      <c r="G13" s="61">
        <v>1</v>
      </c>
      <c r="H13" s="60"/>
      <c r="I13" s="46"/>
      <c r="J13" s="46">
        <v>208100</v>
      </c>
      <c r="K13" s="46">
        <f>J13-J13*$K$9/100</f>
        <v>208100</v>
      </c>
      <c r="L13" s="46">
        <f>K13*G13</f>
        <v>208100</v>
      </c>
    </row>
    <row r="14" spans="1:12" ht="19" customHeight="1" x14ac:dyDescent="0.2">
      <c r="A14" s="69" t="s">
        <v>14</v>
      </c>
      <c r="B14" s="69" t="s">
        <v>87</v>
      </c>
      <c r="C14" s="273" t="s">
        <v>337</v>
      </c>
      <c r="D14" s="274"/>
      <c r="E14" s="274"/>
      <c r="F14" s="274"/>
      <c r="G14" s="274"/>
      <c r="H14" s="274"/>
      <c r="I14" s="274"/>
      <c r="J14" s="274"/>
      <c r="K14" s="275"/>
      <c r="L14" s="46">
        <f>K14*G14</f>
        <v>0</v>
      </c>
    </row>
    <row r="15" spans="1:12" ht="19" customHeight="1" x14ac:dyDescent="0.35">
      <c r="A15" s="49" t="s">
        <v>201</v>
      </c>
      <c r="B15" s="49" t="s">
        <v>186</v>
      </c>
      <c r="C15" s="116" t="s">
        <v>709</v>
      </c>
      <c r="D15" s="117" t="s">
        <v>307</v>
      </c>
      <c r="E15" s="47">
        <v>5.27</v>
      </c>
      <c r="F15" s="47">
        <v>5.38</v>
      </c>
      <c r="G15" s="61">
        <v>1</v>
      </c>
      <c r="H15" s="60"/>
      <c r="I15" s="46"/>
      <c r="J15" s="46">
        <v>31400</v>
      </c>
      <c r="K15" s="46">
        <f>J15-J15*$K$9/100</f>
        <v>31400</v>
      </c>
      <c r="L15" s="46">
        <f>K15*G15</f>
        <v>31400</v>
      </c>
    </row>
    <row r="16" spans="1:12" ht="19" customHeight="1" x14ac:dyDescent="0.35">
      <c r="A16" s="49" t="s">
        <v>201</v>
      </c>
      <c r="B16" s="49" t="s">
        <v>186</v>
      </c>
      <c r="C16" s="116" t="s">
        <v>710</v>
      </c>
      <c r="D16" s="117" t="s">
        <v>307</v>
      </c>
      <c r="E16" s="47">
        <v>6.9</v>
      </c>
      <c r="F16" s="47">
        <v>7.05</v>
      </c>
      <c r="G16" s="61">
        <v>1</v>
      </c>
      <c r="H16" s="60"/>
      <c r="I16" s="46"/>
      <c r="J16" s="46">
        <v>43500</v>
      </c>
      <c r="K16" s="46">
        <f>J16-J16*$K$9/100</f>
        <v>43500</v>
      </c>
      <c r="L16" s="46">
        <f>K16*G16</f>
        <v>43500</v>
      </c>
    </row>
    <row r="17" spans="1:12" ht="19" customHeight="1" x14ac:dyDescent="0.2">
      <c r="A17" s="69" t="s">
        <v>14</v>
      </c>
      <c r="B17" s="69" t="s">
        <v>87</v>
      </c>
      <c r="C17" s="273" t="s">
        <v>708</v>
      </c>
      <c r="D17" s="274"/>
      <c r="E17" s="274"/>
      <c r="F17" s="274"/>
      <c r="G17" s="274"/>
      <c r="H17" s="274"/>
      <c r="I17" s="274"/>
      <c r="J17" s="274"/>
      <c r="K17" s="275"/>
      <c r="L17" s="46">
        <f t="shared" ref="L17:L31" si="0">K17*G17</f>
        <v>0</v>
      </c>
    </row>
    <row r="18" spans="1:12" ht="19" customHeight="1" x14ac:dyDescent="0.35">
      <c r="A18" s="49" t="s">
        <v>201</v>
      </c>
      <c r="B18" s="49" t="s">
        <v>186</v>
      </c>
      <c r="C18" s="116" t="s">
        <v>482</v>
      </c>
      <c r="D18" s="117" t="s">
        <v>307</v>
      </c>
      <c r="E18" s="47">
        <v>2.0499999999999998</v>
      </c>
      <c r="F18" s="47">
        <v>2.35</v>
      </c>
      <c r="G18" s="61">
        <v>1</v>
      </c>
      <c r="H18" s="60"/>
      <c r="I18" s="46"/>
      <c r="J18" s="46">
        <v>19300</v>
      </c>
      <c r="K18" s="46">
        <f t="shared" ref="K18:K26" si="1">J18-J18*$K$9/100</f>
        <v>19300</v>
      </c>
      <c r="L18" s="46">
        <f t="shared" si="0"/>
        <v>19300</v>
      </c>
    </row>
    <row r="19" spans="1:12" ht="19" customHeight="1" x14ac:dyDescent="0.35">
      <c r="A19" s="49" t="s">
        <v>201</v>
      </c>
      <c r="B19" s="49" t="s">
        <v>186</v>
      </c>
      <c r="C19" s="116" t="s">
        <v>483</v>
      </c>
      <c r="D19" s="117" t="s">
        <v>307</v>
      </c>
      <c r="E19" s="47">
        <v>2.64</v>
      </c>
      <c r="F19" s="47">
        <v>2.93</v>
      </c>
      <c r="G19" s="61">
        <v>1</v>
      </c>
      <c r="H19" s="60"/>
      <c r="I19" s="46"/>
      <c r="J19" s="46">
        <v>20100</v>
      </c>
      <c r="K19" s="46">
        <f t="shared" si="1"/>
        <v>20100</v>
      </c>
      <c r="L19" s="46">
        <f t="shared" si="0"/>
        <v>20100</v>
      </c>
    </row>
    <row r="20" spans="1:12" ht="19" customHeight="1" x14ac:dyDescent="0.35">
      <c r="A20" s="49" t="s">
        <v>201</v>
      </c>
      <c r="B20" s="49" t="s">
        <v>186</v>
      </c>
      <c r="C20" s="116" t="s">
        <v>570</v>
      </c>
      <c r="D20" s="117" t="s">
        <v>307</v>
      </c>
      <c r="E20" s="47">
        <v>6.9</v>
      </c>
      <c r="F20" s="47">
        <v>7.05</v>
      </c>
      <c r="G20" s="61">
        <v>1</v>
      </c>
      <c r="H20" s="60"/>
      <c r="I20" s="46"/>
      <c r="J20" s="46">
        <v>39200</v>
      </c>
      <c r="K20" s="46">
        <f t="shared" si="1"/>
        <v>39200</v>
      </c>
      <c r="L20" s="46">
        <f t="shared" si="0"/>
        <v>39200</v>
      </c>
    </row>
    <row r="21" spans="1:12" ht="19" customHeight="1" x14ac:dyDescent="0.2">
      <c r="A21" s="69" t="s">
        <v>14</v>
      </c>
      <c r="B21" s="69" t="s">
        <v>87</v>
      </c>
      <c r="C21" s="273" t="s">
        <v>645</v>
      </c>
      <c r="D21" s="274"/>
      <c r="E21" s="274"/>
      <c r="F21" s="274"/>
      <c r="G21" s="274"/>
      <c r="H21" s="274"/>
      <c r="I21" s="274"/>
      <c r="J21" s="274"/>
      <c r="K21" s="275"/>
      <c r="L21" s="46">
        <f>K21*G21</f>
        <v>0</v>
      </c>
    </row>
    <row r="22" spans="1:12" ht="19" customHeight="1" x14ac:dyDescent="0.35">
      <c r="A22" s="49" t="s">
        <v>201</v>
      </c>
      <c r="B22" s="49" t="s">
        <v>186</v>
      </c>
      <c r="C22" s="116" t="s">
        <v>484</v>
      </c>
      <c r="D22" s="117" t="s">
        <v>307</v>
      </c>
      <c r="E22" s="47">
        <v>2.64</v>
      </c>
      <c r="F22" s="47">
        <v>2.93</v>
      </c>
      <c r="G22" s="61">
        <v>1</v>
      </c>
      <c r="H22" s="60"/>
      <c r="I22" s="46"/>
      <c r="J22" s="46">
        <v>22700</v>
      </c>
      <c r="K22" s="46">
        <f>J22-J22*$K$9/100</f>
        <v>22700</v>
      </c>
      <c r="L22" s="46">
        <f>K22*G22</f>
        <v>22700</v>
      </c>
    </row>
    <row r="23" spans="1:12" ht="19" customHeight="1" x14ac:dyDescent="0.35">
      <c r="A23" s="49" t="s">
        <v>201</v>
      </c>
      <c r="B23" s="49" t="s">
        <v>186</v>
      </c>
      <c r="C23" s="116" t="s">
        <v>485</v>
      </c>
      <c r="D23" s="117" t="s">
        <v>307</v>
      </c>
      <c r="E23" s="47">
        <v>3.52</v>
      </c>
      <c r="F23" s="47">
        <v>3.81</v>
      </c>
      <c r="G23" s="61">
        <v>1</v>
      </c>
      <c r="H23" s="60"/>
      <c r="I23" s="46"/>
      <c r="J23" s="46">
        <v>26200</v>
      </c>
      <c r="K23" s="46">
        <f>J23-J23*$K$9/100</f>
        <v>26200</v>
      </c>
      <c r="L23" s="46">
        <f>K23*G23</f>
        <v>26200</v>
      </c>
    </row>
    <row r="24" spans="1:12" ht="19" customHeight="1" x14ac:dyDescent="0.35">
      <c r="A24" s="49" t="s">
        <v>201</v>
      </c>
      <c r="B24" s="49" t="s">
        <v>186</v>
      </c>
      <c r="C24" s="116" t="s">
        <v>486</v>
      </c>
      <c r="D24" s="117" t="s">
        <v>307</v>
      </c>
      <c r="E24" s="47">
        <v>5.27</v>
      </c>
      <c r="F24" s="47">
        <v>5.38</v>
      </c>
      <c r="G24" s="61">
        <v>1</v>
      </c>
      <c r="H24" s="60"/>
      <c r="I24" s="46"/>
      <c r="J24" s="46">
        <v>32300</v>
      </c>
      <c r="K24" s="46">
        <f>J24-J24*$K$9/100</f>
        <v>32300</v>
      </c>
      <c r="L24" s="46">
        <f>K24*G24</f>
        <v>32300</v>
      </c>
    </row>
    <row r="25" spans="1:12" ht="18.75" customHeight="1" x14ac:dyDescent="0.2">
      <c r="A25" s="69" t="s">
        <v>14</v>
      </c>
      <c r="B25" s="69" t="s">
        <v>20</v>
      </c>
      <c r="C25" s="276" t="s">
        <v>338</v>
      </c>
      <c r="D25" s="277"/>
      <c r="E25" s="277"/>
      <c r="F25" s="277"/>
      <c r="G25" s="277"/>
      <c r="H25" s="277"/>
      <c r="I25" s="277"/>
      <c r="J25" s="277"/>
      <c r="K25" s="278"/>
      <c r="L25" s="46">
        <f t="shared" si="0"/>
        <v>0</v>
      </c>
    </row>
    <row r="26" spans="1:12" ht="21" customHeight="1" x14ac:dyDescent="0.35">
      <c r="A26" s="49" t="s">
        <v>205</v>
      </c>
      <c r="B26" s="49" t="s">
        <v>186</v>
      </c>
      <c r="C26" s="116" t="s">
        <v>487</v>
      </c>
      <c r="D26" s="117" t="s">
        <v>307</v>
      </c>
      <c r="E26" s="47">
        <v>3.52</v>
      </c>
      <c r="F26" s="47">
        <v>3.81</v>
      </c>
      <c r="G26" s="61">
        <v>1</v>
      </c>
      <c r="H26" s="60"/>
      <c r="I26" s="46"/>
      <c r="J26" s="46">
        <v>46100</v>
      </c>
      <c r="K26" s="46">
        <f t="shared" si="1"/>
        <v>46100</v>
      </c>
      <c r="L26" s="46">
        <f t="shared" si="0"/>
        <v>46100</v>
      </c>
    </row>
    <row r="27" spans="1:12" ht="19" customHeight="1" x14ac:dyDescent="0.2">
      <c r="A27" s="69" t="s">
        <v>14</v>
      </c>
      <c r="B27" s="69" t="s">
        <v>21</v>
      </c>
      <c r="C27" s="267" t="s">
        <v>339</v>
      </c>
      <c r="D27" s="268"/>
      <c r="E27" s="268"/>
      <c r="F27" s="268"/>
      <c r="G27" s="268"/>
      <c r="H27" s="268"/>
      <c r="I27" s="268"/>
      <c r="J27" s="268"/>
      <c r="K27" s="269"/>
      <c r="L27" s="46">
        <f t="shared" si="0"/>
        <v>0</v>
      </c>
    </row>
    <row r="28" spans="1:12" ht="19" customHeight="1" x14ac:dyDescent="0.35">
      <c r="A28" s="49" t="s">
        <v>202</v>
      </c>
      <c r="B28" s="49" t="s">
        <v>186</v>
      </c>
      <c r="C28" s="116" t="s">
        <v>206</v>
      </c>
      <c r="D28" s="117" t="s">
        <v>307</v>
      </c>
      <c r="E28" s="47">
        <v>2.2000000000000002</v>
      </c>
      <c r="F28" s="47">
        <v>2.5</v>
      </c>
      <c r="G28" s="61">
        <v>1</v>
      </c>
      <c r="H28" s="60"/>
      <c r="I28" s="46"/>
      <c r="J28" s="46">
        <v>40200</v>
      </c>
      <c r="K28" s="46">
        <f>J28-J28*$K$9/100</f>
        <v>40200</v>
      </c>
      <c r="L28" s="46">
        <f t="shared" si="0"/>
        <v>40200</v>
      </c>
    </row>
    <row r="29" spans="1:12" ht="19" customHeight="1" x14ac:dyDescent="0.35">
      <c r="A29" s="49" t="s">
        <v>202</v>
      </c>
      <c r="B29" s="49" t="s">
        <v>186</v>
      </c>
      <c r="C29" s="116" t="s">
        <v>207</v>
      </c>
      <c r="D29" s="117" t="s">
        <v>307</v>
      </c>
      <c r="E29" s="47">
        <v>2.6</v>
      </c>
      <c r="F29" s="47">
        <v>2.9</v>
      </c>
      <c r="G29" s="61">
        <v>1</v>
      </c>
      <c r="H29" s="60"/>
      <c r="I29" s="46"/>
      <c r="J29" s="46">
        <v>42400</v>
      </c>
      <c r="K29" s="46">
        <f>J29-J29*$K$9/100</f>
        <v>42400</v>
      </c>
      <c r="L29" s="46">
        <f t="shared" si="0"/>
        <v>42400</v>
      </c>
    </row>
    <row r="30" spans="1:12" ht="19" customHeight="1" x14ac:dyDescent="0.35">
      <c r="A30" s="49" t="s">
        <v>202</v>
      </c>
      <c r="B30" s="49" t="s">
        <v>186</v>
      </c>
      <c r="C30" s="116" t="s">
        <v>646</v>
      </c>
      <c r="D30" s="117" t="s">
        <v>307</v>
      </c>
      <c r="E30" s="47">
        <v>3.52</v>
      </c>
      <c r="F30" s="47">
        <v>3.81</v>
      </c>
      <c r="G30" s="61">
        <v>1</v>
      </c>
      <c r="H30" s="60"/>
      <c r="I30" s="46"/>
      <c r="J30" s="46">
        <v>44400</v>
      </c>
      <c r="K30" s="46">
        <f>J30-J30*$K$9/100</f>
        <v>44400</v>
      </c>
      <c r="L30" s="46">
        <f t="shared" si="0"/>
        <v>44400</v>
      </c>
    </row>
    <row r="31" spans="1:12" ht="19" customHeight="1" x14ac:dyDescent="0.35">
      <c r="A31" s="49" t="s">
        <v>202</v>
      </c>
      <c r="B31" s="49" t="s">
        <v>186</v>
      </c>
      <c r="C31" s="116" t="s">
        <v>1233</v>
      </c>
      <c r="D31" s="117" t="s">
        <v>307</v>
      </c>
      <c r="E31" s="47">
        <v>5.28</v>
      </c>
      <c r="F31" s="47">
        <v>5.6</v>
      </c>
      <c r="G31" s="61">
        <v>1</v>
      </c>
      <c r="H31" s="60"/>
      <c r="I31" s="46"/>
      <c r="J31" s="46">
        <v>51800</v>
      </c>
      <c r="K31" s="46">
        <f>J31-J31*$K$9/100</f>
        <v>51800</v>
      </c>
      <c r="L31" s="46">
        <f t="shared" si="0"/>
        <v>51800</v>
      </c>
    </row>
    <row r="32" spans="1:12" ht="19" customHeight="1" x14ac:dyDescent="0.2">
      <c r="A32" s="279" t="s">
        <v>1023</v>
      </c>
      <c r="B32" s="280"/>
      <c r="C32" s="280"/>
      <c r="D32" s="280"/>
      <c r="E32" s="280"/>
      <c r="F32" s="280"/>
      <c r="G32" s="280"/>
      <c r="H32" s="280"/>
      <c r="I32" s="280"/>
      <c r="J32" s="280"/>
      <c r="K32" s="281"/>
      <c r="L32" s="46">
        <f t="shared" ref="L32:L40" si="2">K32*G32</f>
        <v>0</v>
      </c>
    </row>
    <row r="33" spans="1:12" ht="19" customHeight="1" x14ac:dyDescent="0.2">
      <c r="A33" s="69" t="s">
        <v>14</v>
      </c>
      <c r="B33" s="69"/>
      <c r="C33" s="270" t="s">
        <v>1024</v>
      </c>
      <c r="D33" s="271"/>
      <c r="E33" s="271"/>
      <c r="F33" s="271"/>
      <c r="G33" s="271"/>
      <c r="H33" s="271"/>
      <c r="I33" s="271"/>
      <c r="J33" s="271"/>
      <c r="K33" s="272"/>
      <c r="L33" s="46">
        <f t="shared" si="2"/>
        <v>0</v>
      </c>
    </row>
    <row r="34" spans="1:12" ht="19" customHeight="1" x14ac:dyDescent="0.35">
      <c r="A34" s="49" t="s">
        <v>200</v>
      </c>
      <c r="B34" s="49" t="s">
        <v>186</v>
      </c>
      <c r="C34" s="116" t="s">
        <v>1025</v>
      </c>
      <c r="D34" s="117" t="s">
        <v>307</v>
      </c>
      <c r="E34" s="47" t="s">
        <v>1032</v>
      </c>
      <c r="F34" s="47" t="s">
        <v>1033</v>
      </c>
      <c r="G34" s="61">
        <v>1</v>
      </c>
      <c r="H34" s="60"/>
      <c r="I34" s="46"/>
      <c r="J34" s="46">
        <v>94800</v>
      </c>
      <c r="K34" s="46">
        <f t="shared" ref="K34:K40" si="3">J34-J34*$K$9/100</f>
        <v>94800</v>
      </c>
      <c r="L34" s="46">
        <f t="shared" si="2"/>
        <v>94800</v>
      </c>
    </row>
    <row r="35" spans="1:12" ht="19" customHeight="1" x14ac:dyDescent="0.35">
      <c r="A35" s="49" t="s">
        <v>200</v>
      </c>
      <c r="B35" s="49" t="s">
        <v>186</v>
      </c>
      <c r="C35" s="116" t="s">
        <v>1026</v>
      </c>
      <c r="D35" s="117" t="s">
        <v>307</v>
      </c>
      <c r="E35" s="47" t="s">
        <v>1034</v>
      </c>
      <c r="F35" s="47" t="s">
        <v>1035</v>
      </c>
      <c r="G35" s="61">
        <v>1</v>
      </c>
      <c r="H35" s="60"/>
      <c r="I35" s="46"/>
      <c r="J35" s="46">
        <v>98600</v>
      </c>
      <c r="K35" s="46">
        <f t="shared" si="3"/>
        <v>98600</v>
      </c>
      <c r="L35" s="46">
        <f t="shared" si="2"/>
        <v>98600</v>
      </c>
    </row>
    <row r="36" spans="1:12" ht="19" customHeight="1" x14ac:dyDescent="0.35">
      <c r="A36" s="49" t="s">
        <v>200</v>
      </c>
      <c r="B36" s="49" t="s">
        <v>186</v>
      </c>
      <c r="C36" s="116" t="s">
        <v>1027</v>
      </c>
      <c r="D36" s="117" t="s">
        <v>307</v>
      </c>
      <c r="E36" s="47" t="s">
        <v>1036</v>
      </c>
      <c r="F36" s="47" t="s">
        <v>1037</v>
      </c>
      <c r="G36" s="61">
        <v>1</v>
      </c>
      <c r="H36" s="60"/>
      <c r="I36" s="46"/>
      <c r="J36" s="46">
        <v>125400</v>
      </c>
      <c r="K36" s="46">
        <f t="shared" si="3"/>
        <v>125400</v>
      </c>
      <c r="L36" s="46">
        <f t="shared" si="2"/>
        <v>125400</v>
      </c>
    </row>
    <row r="37" spans="1:12" ht="19" customHeight="1" x14ac:dyDescent="0.35">
      <c r="A37" s="49" t="s">
        <v>200</v>
      </c>
      <c r="B37" s="49" t="s">
        <v>186</v>
      </c>
      <c r="C37" s="116" t="s">
        <v>1028</v>
      </c>
      <c r="D37" s="117" t="s">
        <v>307</v>
      </c>
      <c r="E37" s="47" t="s">
        <v>1038</v>
      </c>
      <c r="F37" s="47" t="s">
        <v>1039</v>
      </c>
      <c r="G37" s="61">
        <v>1</v>
      </c>
      <c r="H37" s="60"/>
      <c r="I37" s="46"/>
      <c r="J37" s="46">
        <v>136000</v>
      </c>
      <c r="K37" s="46">
        <f t="shared" si="3"/>
        <v>136000</v>
      </c>
      <c r="L37" s="46">
        <f t="shared" si="2"/>
        <v>136000</v>
      </c>
    </row>
    <row r="38" spans="1:12" ht="19" customHeight="1" x14ac:dyDescent="0.35">
      <c r="A38" s="49" t="s">
        <v>200</v>
      </c>
      <c r="B38" s="49" t="s">
        <v>186</v>
      </c>
      <c r="C38" s="116" t="s">
        <v>1029</v>
      </c>
      <c r="D38" s="117" t="s">
        <v>307</v>
      </c>
      <c r="E38" s="47" t="s">
        <v>1040</v>
      </c>
      <c r="F38" s="47" t="s">
        <v>1041</v>
      </c>
      <c r="G38" s="61">
        <v>1</v>
      </c>
      <c r="H38" s="60"/>
      <c r="I38" s="46"/>
      <c r="J38" s="46">
        <v>192300</v>
      </c>
      <c r="K38" s="46">
        <f t="shared" si="3"/>
        <v>192300</v>
      </c>
      <c r="L38" s="46">
        <f t="shared" si="2"/>
        <v>192300</v>
      </c>
    </row>
    <row r="39" spans="1:12" ht="19" customHeight="1" x14ac:dyDescent="0.35">
      <c r="A39" s="49" t="s">
        <v>200</v>
      </c>
      <c r="B39" s="49" t="s">
        <v>186</v>
      </c>
      <c r="C39" s="116" t="s">
        <v>1030</v>
      </c>
      <c r="D39" s="117" t="s">
        <v>307</v>
      </c>
      <c r="E39" s="47" t="s">
        <v>1042</v>
      </c>
      <c r="F39" s="47" t="s">
        <v>204</v>
      </c>
      <c r="G39" s="61">
        <v>1</v>
      </c>
      <c r="H39" s="60"/>
      <c r="I39" s="46"/>
      <c r="J39" s="46">
        <v>225200</v>
      </c>
      <c r="K39" s="46">
        <f t="shared" si="3"/>
        <v>225200</v>
      </c>
      <c r="L39" s="46">
        <f t="shared" si="2"/>
        <v>225200</v>
      </c>
    </row>
    <row r="40" spans="1:12" ht="19" customHeight="1" x14ac:dyDescent="0.35">
      <c r="A40" s="49" t="s">
        <v>200</v>
      </c>
      <c r="B40" s="49" t="s">
        <v>186</v>
      </c>
      <c r="C40" s="116" t="s">
        <v>1031</v>
      </c>
      <c r="D40" s="117" t="s">
        <v>307</v>
      </c>
      <c r="E40" s="47" t="s">
        <v>1043</v>
      </c>
      <c r="F40" s="47" t="s">
        <v>481</v>
      </c>
      <c r="G40" s="61">
        <v>1</v>
      </c>
      <c r="H40" s="60"/>
      <c r="I40" s="46"/>
      <c r="J40" s="46">
        <v>235900</v>
      </c>
      <c r="K40" s="46">
        <f t="shared" si="3"/>
        <v>235900</v>
      </c>
      <c r="L40" s="46">
        <f t="shared" si="2"/>
        <v>235900</v>
      </c>
    </row>
    <row r="41" spans="1:12" ht="19" customHeight="1" x14ac:dyDescent="0.2">
      <c r="A41" s="69" t="s">
        <v>14</v>
      </c>
      <c r="B41" s="69" t="s">
        <v>87</v>
      </c>
      <c r="C41" s="273" t="s">
        <v>1064</v>
      </c>
      <c r="D41" s="274"/>
      <c r="E41" s="274"/>
      <c r="F41" s="274"/>
      <c r="G41" s="274"/>
      <c r="H41" s="274"/>
      <c r="I41" s="274"/>
      <c r="J41" s="274"/>
      <c r="K41" s="275"/>
      <c r="L41" s="46">
        <f t="shared" ref="L41:L46" si="4">K41*G41</f>
        <v>0</v>
      </c>
    </row>
    <row r="42" spans="1:12" ht="19" customHeight="1" x14ac:dyDescent="0.35">
      <c r="A42" s="49" t="s">
        <v>201</v>
      </c>
      <c r="B42" s="49" t="s">
        <v>186</v>
      </c>
      <c r="C42" s="116" t="s">
        <v>1044</v>
      </c>
      <c r="D42" s="117" t="s">
        <v>307</v>
      </c>
      <c r="E42" s="47" t="s">
        <v>1049</v>
      </c>
      <c r="F42" s="47" t="s">
        <v>1050</v>
      </c>
      <c r="G42" s="61">
        <v>1</v>
      </c>
      <c r="H42" s="60"/>
      <c r="I42" s="46"/>
      <c r="J42" s="46">
        <v>24200</v>
      </c>
      <c r="K42" s="46">
        <f>J42-J42*$K$9/100</f>
        <v>24200</v>
      </c>
      <c r="L42" s="46">
        <f t="shared" si="4"/>
        <v>24200</v>
      </c>
    </row>
    <row r="43" spans="1:12" ht="19" customHeight="1" x14ac:dyDescent="0.35">
      <c r="A43" s="49" t="s">
        <v>201</v>
      </c>
      <c r="B43" s="49" t="s">
        <v>186</v>
      </c>
      <c r="C43" s="116" t="s">
        <v>1045</v>
      </c>
      <c r="D43" s="117" t="s">
        <v>307</v>
      </c>
      <c r="E43" s="47" t="s">
        <v>1051</v>
      </c>
      <c r="F43" s="47" t="s">
        <v>1052</v>
      </c>
      <c r="G43" s="61">
        <v>1</v>
      </c>
      <c r="H43" s="60"/>
      <c r="I43" s="46"/>
      <c r="J43" s="46">
        <v>24600</v>
      </c>
      <c r="K43" s="46">
        <f>J43-J43*$K$9/100</f>
        <v>24600</v>
      </c>
      <c r="L43" s="46">
        <f t="shared" si="4"/>
        <v>24600</v>
      </c>
    </row>
    <row r="44" spans="1:12" ht="19" customHeight="1" x14ac:dyDescent="0.35">
      <c r="A44" s="49" t="s">
        <v>201</v>
      </c>
      <c r="B44" s="49" t="s">
        <v>186</v>
      </c>
      <c r="C44" s="116" t="s">
        <v>1046</v>
      </c>
      <c r="D44" s="117" t="s">
        <v>307</v>
      </c>
      <c r="E44" s="47" t="s">
        <v>1053</v>
      </c>
      <c r="F44" s="47" t="s">
        <v>1054</v>
      </c>
      <c r="G44" s="61">
        <v>1</v>
      </c>
      <c r="H44" s="60"/>
      <c r="I44" s="46"/>
      <c r="J44" s="46">
        <v>26300</v>
      </c>
      <c r="K44" s="46">
        <f>J44-J44*$K$9/100</f>
        <v>26300</v>
      </c>
      <c r="L44" s="46">
        <f t="shared" si="4"/>
        <v>26300</v>
      </c>
    </row>
    <row r="45" spans="1:12" ht="19" customHeight="1" x14ac:dyDescent="0.35">
      <c r="A45" s="49" t="s">
        <v>201</v>
      </c>
      <c r="B45" s="49" t="s">
        <v>186</v>
      </c>
      <c r="C45" s="116" t="s">
        <v>1047</v>
      </c>
      <c r="D45" s="117" t="s">
        <v>307</v>
      </c>
      <c r="E45" s="47" t="s">
        <v>1055</v>
      </c>
      <c r="F45" s="47" t="s">
        <v>1056</v>
      </c>
      <c r="G45" s="61">
        <v>1</v>
      </c>
      <c r="H45" s="60"/>
      <c r="I45" s="46"/>
      <c r="J45" s="46">
        <v>35200</v>
      </c>
      <c r="K45" s="46">
        <f>J45-J45*$K$9/100</f>
        <v>35200</v>
      </c>
      <c r="L45" s="46">
        <f t="shared" si="4"/>
        <v>35200</v>
      </c>
    </row>
    <row r="46" spans="1:12" ht="19" customHeight="1" x14ac:dyDescent="0.35">
      <c r="A46" s="49" t="s">
        <v>201</v>
      </c>
      <c r="B46" s="49" t="s">
        <v>186</v>
      </c>
      <c r="C46" s="116" t="s">
        <v>1048</v>
      </c>
      <c r="D46" s="117" t="s">
        <v>307</v>
      </c>
      <c r="E46" s="47" t="s">
        <v>1057</v>
      </c>
      <c r="F46" s="47" t="s">
        <v>1058</v>
      </c>
      <c r="G46" s="61">
        <v>1</v>
      </c>
      <c r="H46" s="60"/>
      <c r="I46" s="46"/>
      <c r="J46" s="46">
        <v>48500</v>
      </c>
      <c r="K46" s="46">
        <f>J46-J46*$K$9/100</f>
        <v>48500</v>
      </c>
      <c r="L46" s="46">
        <f t="shared" si="4"/>
        <v>48500</v>
      </c>
    </row>
    <row r="47" spans="1:12" ht="19" customHeight="1" x14ac:dyDescent="0.2">
      <c r="A47" s="69" t="s">
        <v>14</v>
      </c>
      <c r="B47" s="69" t="s">
        <v>87</v>
      </c>
      <c r="C47" s="273" t="s">
        <v>1065</v>
      </c>
      <c r="D47" s="274"/>
      <c r="E47" s="274"/>
      <c r="F47" s="274"/>
      <c r="G47" s="274"/>
      <c r="H47" s="274"/>
      <c r="I47" s="274"/>
      <c r="J47" s="274"/>
      <c r="K47" s="275"/>
      <c r="L47" s="46">
        <f t="shared" ref="L47:L67" si="5">K47*G47</f>
        <v>0</v>
      </c>
    </row>
    <row r="48" spans="1:12" ht="19" customHeight="1" x14ac:dyDescent="0.35">
      <c r="A48" s="49" t="s">
        <v>201</v>
      </c>
      <c r="B48" s="49" t="s">
        <v>186</v>
      </c>
      <c r="C48" s="116" t="s">
        <v>1059</v>
      </c>
      <c r="D48" s="117" t="s">
        <v>307</v>
      </c>
      <c r="E48" s="47" t="s">
        <v>1049</v>
      </c>
      <c r="F48" s="47" t="s">
        <v>1050</v>
      </c>
      <c r="G48" s="61">
        <v>1</v>
      </c>
      <c r="H48" s="60"/>
      <c r="I48" s="46"/>
      <c r="J48" s="46">
        <v>25900</v>
      </c>
      <c r="K48" s="46">
        <f>J48-J48*$K$9/100</f>
        <v>25900</v>
      </c>
      <c r="L48" s="46">
        <f t="shared" si="5"/>
        <v>25900</v>
      </c>
    </row>
    <row r="49" spans="1:12" ht="19" customHeight="1" x14ac:dyDescent="0.35">
      <c r="A49" s="49" t="s">
        <v>201</v>
      </c>
      <c r="B49" s="49" t="s">
        <v>186</v>
      </c>
      <c r="C49" s="116" t="s">
        <v>1060</v>
      </c>
      <c r="D49" s="117" t="s">
        <v>307</v>
      </c>
      <c r="E49" s="47" t="s">
        <v>1051</v>
      </c>
      <c r="F49" s="47" t="s">
        <v>1052</v>
      </c>
      <c r="G49" s="61">
        <v>1</v>
      </c>
      <c r="H49" s="60"/>
      <c r="I49" s="46"/>
      <c r="J49" s="46">
        <v>29600</v>
      </c>
      <c r="K49" s="46">
        <f>J49-J49*$K$9/100</f>
        <v>29600</v>
      </c>
      <c r="L49" s="46">
        <f t="shared" si="5"/>
        <v>29600</v>
      </c>
    </row>
    <row r="50" spans="1:12" ht="19" customHeight="1" x14ac:dyDescent="0.35">
      <c r="A50" s="49" t="s">
        <v>201</v>
      </c>
      <c r="B50" s="49" t="s">
        <v>186</v>
      </c>
      <c r="C50" s="116" t="s">
        <v>1061</v>
      </c>
      <c r="D50" s="117" t="s">
        <v>307</v>
      </c>
      <c r="E50" s="47" t="s">
        <v>1063</v>
      </c>
      <c r="F50" s="47" t="s">
        <v>1054</v>
      </c>
      <c r="G50" s="61">
        <v>1</v>
      </c>
      <c r="H50" s="60"/>
      <c r="I50" s="46"/>
      <c r="J50" s="46">
        <v>30400</v>
      </c>
      <c r="K50" s="46">
        <f>J50-J50*$K$9/100</f>
        <v>30400</v>
      </c>
      <c r="L50" s="46">
        <f t="shared" si="5"/>
        <v>30400</v>
      </c>
    </row>
    <row r="51" spans="1:12" ht="19" customHeight="1" x14ac:dyDescent="0.35">
      <c r="A51" s="49" t="s">
        <v>201</v>
      </c>
      <c r="B51" s="49" t="s">
        <v>186</v>
      </c>
      <c r="C51" s="116" t="s">
        <v>1062</v>
      </c>
      <c r="D51" s="117" t="s">
        <v>307</v>
      </c>
      <c r="E51" s="47" t="s">
        <v>1055</v>
      </c>
      <c r="F51" s="47" t="s">
        <v>1056</v>
      </c>
      <c r="G51" s="61">
        <v>1</v>
      </c>
      <c r="H51" s="60"/>
      <c r="I51" s="46"/>
      <c r="J51" s="46">
        <v>36900</v>
      </c>
      <c r="K51" s="46">
        <f>J51-J51*$K$9/100</f>
        <v>36900</v>
      </c>
      <c r="L51" s="46">
        <f t="shared" si="5"/>
        <v>36900</v>
      </c>
    </row>
    <row r="52" spans="1:12" ht="19" customHeight="1" x14ac:dyDescent="0.2">
      <c r="A52" s="69" t="s">
        <v>14</v>
      </c>
      <c r="B52" s="69" t="s">
        <v>87</v>
      </c>
      <c r="C52" s="273" t="s">
        <v>1066</v>
      </c>
      <c r="D52" s="274"/>
      <c r="E52" s="274"/>
      <c r="F52" s="274"/>
      <c r="G52" s="274"/>
      <c r="H52" s="274"/>
      <c r="I52" s="274"/>
      <c r="J52" s="274"/>
      <c r="K52" s="275"/>
      <c r="L52" s="46">
        <f t="shared" si="5"/>
        <v>0</v>
      </c>
    </row>
    <row r="53" spans="1:12" ht="19" customHeight="1" x14ac:dyDescent="0.35">
      <c r="A53" s="49" t="s">
        <v>201</v>
      </c>
      <c r="B53" s="49" t="s">
        <v>186</v>
      </c>
      <c r="C53" s="116" t="s">
        <v>1067</v>
      </c>
      <c r="D53" s="117" t="s">
        <v>307</v>
      </c>
      <c r="E53" s="47" t="s">
        <v>1049</v>
      </c>
      <c r="F53" s="47" t="s">
        <v>1050</v>
      </c>
      <c r="G53" s="61">
        <v>1</v>
      </c>
      <c r="H53" s="60"/>
      <c r="I53" s="46"/>
      <c r="J53" s="46">
        <v>24200</v>
      </c>
      <c r="K53" s="46">
        <f>J53-J53*$K$9/100</f>
        <v>24200</v>
      </c>
      <c r="L53" s="46">
        <f t="shared" si="5"/>
        <v>24200</v>
      </c>
    </row>
    <row r="54" spans="1:12" ht="19" customHeight="1" x14ac:dyDescent="0.35">
      <c r="A54" s="49" t="s">
        <v>201</v>
      </c>
      <c r="B54" s="49" t="s">
        <v>186</v>
      </c>
      <c r="C54" s="116" t="s">
        <v>1068</v>
      </c>
      <c r="D54" s="117" t="s">
        <v>307</v>
      </c>
      <c r="E54" s="47" t="s">
        <v>1051</v>
      </c>
      <c r="F54" s="47" t="s">
        <v>1072</v>
      </c>
      <c r="G54" s="61">
        <v>1</v>
      </c>
      <c r="H54" s="60"/>
      <c r="I54" s="46"/>
      <c r="J54" s="46">
        <v>24600</v>
      </c>
      <c r="K54" s="46">
        <f>J54-J54*$K$9/100</f>
        <v>24600</v>
      </c>
      <c r="L54" s="46">
        <f t="shared" si="5"/>
        <v>24600</v>
      </c>
    </row>
    <row r="55" spans="1:12" ht="19" customHeight="1" x14ac:dyDescent="0.35">
      <c r="A55" s="49" t="s">
        <v>201</v>
      </c>
      <c r="B55" s="49" t="s">
        <v>186</v>
      </c>
      <c r="C55" s="116" t="s">
        <v>1069</v>
      </c>
      <c r="D55" s="117" t="s">
        <v>307</v>
      </c>
      <c r="E55" s="47" t="s">
        <v>1053</v>
      </c>
      <c r="F55" s="47" t="s">
        <v>1054</v>
      </c>
      <c r="G55" s="61">
        <v>1</v>
      </c>
      <c r="H55" s="60"/>
      <c r="I55" s="46"/>
      <c r="J55" s="46">
        <v>26300</v>
      </c>
      <c r="K55" s="46">
        <f>J55-J55*$K$9/100</f>
        <v>26300</v>
      </c>
      <c r="L55" s="46">
        <f t="shared" si="5"/>
        <v>26300</v>
      </c>
    </row>
    <row r="56" spans="1:12" ht="19" customHeight="1" x14ac:dyDescent="0.35">
      <c r="A56" s="49" t="s">
        <v>201</v>
      </c>
      <c r="B56" s="49" t="s">
        <v>186</v>
      </c>
      <c r="C56" s="116" t="s">
        <v>1070</v>
      </c>
      <c r="D56" s="117" t="s">
        <v>307</v>
      </c>
      <c r="E56" s="47" t="s">
        <v>1055</v>
      </c>
      <c r="F56" s="47" t="s">
        <v>1056</v>
      </c>
      <c r="G56" s="61">
        <v>1</v>
      </c>
      <c r="H56" s="60"/>
      <c r="I56" s="46"/>
      <c r="J56" s="46">
        <v>35200</v>
      </c>
      <c r="K56" s="46">
        <f>J56-J56*$K$9/100</f>
        <v>35200</v>
      </c>
      <c r="L56" s="46">
        <f t="shared" si="5"/>
        <v>35200</v>
      </c>
    </row>
    <row r="57" spans="1:12" ht="19" customHeight="1" x14ac:dyDescent="0.35">
      <c r="A57" s="49" t="s">
        <v>201</v>
      </c>
      <c r="B57" s="49" t="s">
        <v>186</v>
      </c>
      <c r="C57" s="116" t="s">
        <v>1071</v>
      </c>
      <c r="D57" s="117" t="s">
        <v>307</v>
      </c>
      <c r="E57" s="47" t="s">
        <v>1057</v>
      </c>
      <c r="F57" s="47" t="s">
        <v>1058</v>
      </c>
      <c r="G57" s="61">
        <v>1</v>
      </c>
      <c r="H57" s="60"/>
      <c r="I57" s="46"/>
      <c r="J57" s="46">
        <v>48500</v>
      </c>
      <c r="K57" s="46">
        <f>J57-J57*$K$9/100</f>
        <v>48500</v>
      </c>
      <c r="L57" s="46">
        <f t="shared" si="5"/>
        <v>48500</v>
      </c>
    </row>
    <row r="58" spans="1:12" ht="18.75" customHeight="1" x14ac:dyDescent="0.2">
      <c r="A58" s="69" t="s">
        <v>14</v>
      </c>
      <c r="B58" s="69" t="s">
        <v>20</v>
      </c>
      <c r="C58" s="276" t="s">
        <v>1080</v>
      </c>
      <c r="D58" s="277"/>
      <c r="E58" s="277"/>
      <c r="F58" s="277"/>
      <c r="G58" s="277"/>
      <c r="H58" s="277"/>
      <c r="I58" s="277"/>
      <c r="J58" s="277"/>
      <c r="K58" s="278"/>
      <c r="L58" s="46">
        <f t="shared" si="5"/>
        <v>0</v>
      </c>
    </row>
    <row r="59" spans="1:12" ht="18" customHeight="1" x14ac:dyDescent="0.35">
      <c r="A59" s="49" t="s">
        <v>205</v>
      </c>
      <c r="B59" s="49" t="s">
        <v>186</v>
      </c>
      <c r="C59" s="116" t="s">
        <v>1073</v>
      </c>
      <c r="D59" s="117" t="s">
        <v>307</v>
      </c>
      <c r="E59" s="47" t="s">
        <v>1076</v>
      </c>
      <c r="F59" s="47" t="s">
        <v>1077</v>
      </c>
      <c r="G59" s="61">
        <v>1</v>
      </c>
      <c r="H59" s="60"/>
      <c r="I59" s="46"/>
      <c r="J59" s="46">
        <v>54000</v>
      </c>
      <c r="K59" s="46">
        <f>J59-J59*$K$9/100</f>
        <v>54000</v>
      </c>
      <c r="L59" s="46">
        <f t="shared" si="5"/>
        <v>54000</v>
      </c>
    </row>
    <row r="60" spans="1:12" ht="21" customHeight="1" x14ac:dyDescent="0.35">
      <c r="A60" s="49" t="s">
        <v>205</v>
      </c>
      <c r="B60" s="49" t="s">
        <v>186</v>
      </c>
      <c r="C60" s="116" t="s">
        <v>1074</v>
      </c>
      <c r="D60" s="117" t="s">
        <v>307</v>
      </c>
      <c r="E60" s="47" t="s">
        <v>1053</v>
      </c>
      <c r="F60" s="47" t="s">
        <v>1054</v>
      </c>
      <c r="G60" s="61">
        <v>1</v>
      </c>
      <c r="H60" s="60"/>
      <c r="I60" s="46"/>
      <c r="J60" s="46">
        <v>54400</v>
      </c>
      <c r="K60" s="46">
        <f>J60-J60*$K$9/100</f>
        <v>54400</v>
      </c>
      <c r="L60" s="46">
        <f t="shared" si="5"/>
        <v>54400</v>
      </c>
    </row>
    <row r="61" spans="1:12" ht="18.75" customHeight="1" x14ac:dyDescent="0.35">
      <c r="A61" s="49" t="s">
        <v>205</v>
      </c>
      <c r="B61" s="49" t="s">
        <v>186</v>
      </c>
      <c r="C61" s="116" t="s">
        <v>1075</v>
      </c>
      <c r="D61" s="117" t="s">
        <v>307</v>
      </c>
      <c r="E61" s="47" t="s">
        <v>1078</v>
      </c>
      <c r="F61" s="47" t="s">
        <v>1079</v>
      </c>
      <c r="G61" s="61">
        <v>1</v>
      </c>
      <c r="H61" s="60"/>
      <c r="I61" s="46"/>
      <c r="J61" s="46">
        <v>57800</v>
      </c>
      <c r="K61" s="46">
        <f>J61-J61*$K$9/100</f>
        <v>57800</v>
      </c>
      <c r="L61" s="46">
        <f t="shared" si="5"/>
        <v>57800</v>
      </c>
    </row>
    <row r="62" spans="1:12" ht="18.75" customHeight="1" x14ac:dyDescent="0.35">
      <c r="A62" s="49" t="s">
        <v>205</v>
      </c>
      <c r="B62" s="49" t="s">
        <v>186</v>
      </c>
      <c r="C62" s="116" t="s">
        <v>1197</v>
      </c>
      <c r="D62" s="117" t="s">
        <v>307</v>
      </c>
      <c r="E62" s="47" t="s">
        <v>1198</v>
      </c>
      <c r="F62" s="47" t="s">
        <v>1199</v>
      </c>
      <c r="G62" s="61">
        <v>1</v>
      </c>
      <c r="H62" s="60"/>
      <c r="I62" s="46"/>
      <c r="J62" s="46">
        <v>101700</v>
      </c>
      <c r="K62" s="46">
        <f>J62-J62*$K$9/100</f>
        <v>101700</v>
      </c>
      <c r="L62" s="46">
        <f>K62*G62</f>
        <v>101700</v>
      </c>
    </row>
    <row r="63" spans="1:12" ht="19" customHeight="1" x14ac:dyDescent="0.2">
      <c r="A63" s="69" t="s">
        <v>14</v>
      </c>
      <c r="B63" s="69" t="s">
        <v>21</v>
      </c>
      <c r="C63" s="267" t="s">
        <v>1081</v>
      </c>
      <c r="D63" s="268"/>
      <c r="E63" s="268"/>
      <c r="F63" s="268"/>
      <c r="G63" s="268"/>
      <c r="H63" s="268"/>
      <c r="I63" s="268"/>
      <c r="J63" s="268"/>
      <c r="K63" s="269"/>
      <c r="L63" s="46">
        <f t="shared" si="5"/>
        <v>0</v>
      </c>
    </row>
    <row r="64" spans="1:12" ht="19" customHeight="1" x14ac:dyDescent="0.35">
      <c r="A64" s="49" t="s">
        <v>202</v>
      </c>
      <c r="B64" s="49" t="s">
        <v>186</v>
      </c>
      <c r="C64" s="116" t="s">
        <v>1082</v>
      </c>
      <c r="D64" s="117" t="s">
        <v>307</v>
      </c>
      <c r="E64" s="47" t="s">
        <v>1086</v>
      </c>
      <c r="F64" s="47" t="s">
        <v>1087</v>
      </c>
      <c r="G64" s="61">
        <v>1</v>
      </c>
      <c r="H64" s="60"/>
      <c r="I64" s="46"/>
      <c r="J64" s="46">
        <v>44400</v>
      </c>
      <c r="K64" s="46">
        <f>J64-J64*$K$9/100</f>
        <v>44400</v>
      </c>
      <c r="L64" s="46">
        <f t="shared" si="5"/>
        <v>44400</v>
      </c>
    </row>
    <row r="65" spans="1:12" ht="19" customHeight="1" x14ac:dyDescent="0.35">
      <c r="A65" s="49" t="s">
        <v>202</v>
      </c>
      <c r="B65" s="49" t="s">
        <v>186</v>
      </c>
      <c r="C65" s="116" t="s">
        <v>1083</v>
      </c>
      <c r="D65" s="117" t="s">
        <v>307</v>
      </c>
      <c r="E65" s="47" t="s">
        <v>1088</v>
      </c>
      <c r="F65" s="47" t="s">
        <v>1089</v>
      </c>
      <c r="G65" s="61">
        <v>1</v>
      </c>
      <c r="H65" s="60"/>
      <c r="I65" s="46"/>
      <c r="J65" s="46">
        <v>47200</v>
      </c>
      <c r="K65" s="46">
        <f>J65-J65*$K$9/100</f>
        <v>47200</v>
      </c>
      <c r="L65" s="46">
        <f t="shared" si="5"/>
        <v>47200</v>
      </c>
    </row>
    <row r="66" spans="1:12" ht="19" customHeight="1" x14ac:dyDescent="0.35">
      <c r="A66" s="49" t="s">
        <v>202</v>
      </c>
      <c r="B66" s="49" t="s">
        <v>186</v>
      </c>
      <c r="C66" s="116" t="s">
        <v>1084</v>
      </c>
      <c r="D66" s="117" t="s">
        <v>307</v>
      </c>
      <c r="E66" s="47" t="s">
        <v>1090</v>
      </c>
      <c r="F66" s="47" t="s">
        <v>1091</v>
      </c>
      <c r="G66" s="61">
        <v>1</v>
      </c>
      <c r="H66" s="60"/>
      <c r="I66" s="46"/>
      <c r="J66" s="46">
        <v>49100</v>
      </c>
      <c r="K66" s="46">
        <f>J66-J66*$K$9/100</f>
        <v>49100</v>
      </c>
      <c r="L66" s="46">
        <f t="shared" si="5"/>
        <v>49100</v>
      </c>
    </row>
    <row r="67" spans="1:12" ht="19" customHeight="1" x14ac:dyDescent="0.35">
      <c r="A67" s="49" t="s">
        <v>202</v>
      </c>
      <c r="B67" s="49" t="s">
        <v>186</v>
      </c>
      <c r="C67" s="116" t="s">
        <v>1085</v>
      </c>
      <c r="D67" s="117" t="s">
        <v>307</v>
      </c>
      <c r="E67" s="47" t="s">
        <v>1092</v>
      </c>
      <c r="F67" s="47" t="s">
        <v>1093</v>
      </c>
      <c r="G67" s="61">
        <v>1</v>
      </c>
      <c r="H67" s="60"/>
      <c r="I67" s="46"/>
      <c r="J67" s="46">
        <v>57200</v>
      </c>
      <c r="K67" s="46">
        <f>J67-J67*$K$9/100</f>
        <v>57200</v>
      </c>
      <c r="L67" s="46">
        <f t="shared" si="5"/>
        <v>57200</v>
      </c>
    </row>
    <row r="68" spans="1:12" ht="19" customHeight="1" x14ac:dyDescent="0.2">
      <c r="A68" s="69" t="s">
        <v>203</v>
      </c>
      <c r="B68" s="69"/>
      <c r="C68" s="267"/>
      <c r="D68" s="268"/>
      <c r="E68" s="268"/>
      <c r="F68" s="268"/>
      <c r="G68" s="268"/>
      <c r="H68" s="268"/>
      <c r="I68" s="268"/>
      <c r="J68" s="269"/>
      <c r="K68" s="46"/>
      <c r="L68" s="46">
        <f>K68*G68</f>
        <v>0</v>
      </c>
    </row>
    <row r="69" spans="1:12" ht="27" customHeight="1" x14ac:dyDescent="0.35">
      <c r="A69" s="107" t="s">
        <v>399</v>
      </c>
      <c r="B69" s="49" t="s">
        <v>186</v>
      </c>
      <c r="C69" s="116" t="s">
        <v>345</v>
      </c>
      <c r="D69" s="117" t="s">
        <v>307</v>
      </c>
      <c r="E69" s="68"/>
      <c r="F69" s="68"/>
      <c r="G69" s="61">
        <v>1</v>
      </c>
      <c r="H69" s="60"/>
      <c r="I69" s="46"/>
      <c r="J69" s="46">
        <v>5600</v>
      </c>
      <c r="K69" s="46">
        <f>J69-J69*$K$9/100</f>
        <v>5600</v>
      </c>
      <c r="L69" s="46">
        <f>K69*G69</f>
        <v>5600</v>
      </c>
    </row>
    <row r="70" spans="1:12" ht="27" customHeight="1" x14ac:dyDescent="0.35">
      <c r="A70" s="107" t="s">
        <v>488</v>
      </c>
      <c r="B70" s="49" t="s">
        <v>186</v>
      </c>
      <c r="C70" s="116" t="s">
        <v>489</v>
      </c>
      <c r="D70" s="117" t="s">
        <v>307</v>
      </c>
      <c r="E70" s="68"/>
      <c r="F70" s="68"/>
      <c r="G70" s="61">
        <v>1</v>
      </c>
      <c r="H70" s="60"/>
      <c r="I70" s="46"/>
      <c r="J70" s="46">
        <v>5200</v>
      </c>
      <c r="K70" s="46">
        <f>J70-J70*$K$9/100</f>
        <v>5200</v>
      </c>
      <c r="L70" s="46">
        <f>K70*G70</f>
        <v>5200</v>
      </c>
    </row>
    <row r="71" spans="1:12" ht="21.75" customHeight="1" x14ac:dyDescent="0.2">
      <c r="A71" s="236" t="s">
        <v>139</v>
      </c>
      <c r="B71" s="236"/>
      <c r="C71" s="236"/>
      <c r="D71" s="236"/>
      <c r="E71" s="236"/>
      <c r="F71" s="236"/>
      <c r="G71" s="236"/>
      <c r="H71" s="236"/>
      <c r="I71" s="236"/>
      <c r="J71" s="236"/>
      <c r="K71" s="236"/>
    </row>
    <row r="72" spans="1:12" x14ac:dyDescent="0.2">
      <c r="I72" s="40"/>
    </row>
    <row r="73" spans="1:12" ht="93" customHeight="1" x14ac:dyDescent="0.3">
      <c r="A73" s="227" t="s">
        <v>1243</v>
      </c>
      <c r="B73" s="227"/>
      <c r="C73" s="227"/>
      <c r="D73" s="227"/>
      <c r="E73" s="227"/>
      <c r="F73" s="227"/>
      <c r="G73" s="227"/>
      <c r="H73" s="227"/>
      <c r="I73" s="227"/>
    </row>
  </sheetData>
  <mergeCells count="25">
    <mergeCell ref="A32:K32"/>
    <mergeCell ref="A2:K2"/>
    <mergeCell ref="C9:E9"/>
    <mergeCell ref="A10:A11"/>
    <mergeCell ref="B10:B11"/>
    <mergeCell ref="C10:C11"/>
    <mergeCell ref="E10:F10"/>
    <mergeCell ref="G10:G11"/>
    <mergeCell ref="H10:J10"/>
    <mergeCell ref="C63:K63"/>
    <mergeCell ref="A71:K71"/>
    <mergeCell ref="A73:I73"/>
    <mergeCell ref="L10:L11"/>
    <mergeCell ref="C12:K12"/>
    <mergeCell ref="C68:J68"/>
    <mergeCell ref="C17:K17"/>
    <mergeCell ref="C25:K25"/>
    <mergeCell ref="C27:K27"/>
    <mergeCell ref="C21:K21"/>
    <mergeCell ref="C14:K14"/>
    <mergeCell ref="C33:K33"/>
    <mergeCell ref="C41:K41"/>
    <mergeCell ref="C47:K47"/>
    <mergeCell ref="C52:K52"/>
    <mergeCell ref="C58:K58"/>
  </mergeCells>
  <hyperlinks>
    <hyperlink ref="C9:E9" location="Исходный!R1C1" display="В Исходный прайс" xr:uid="{00000000-0004-0000-0B00-000000000000}"/>
  </hyperlinks>
  <pageMargins left="0.25" right="0.25" top="0.75" bottom="0.75" header="0.3" footer="0.3"/>
  <pageSetup paperSize="9" scale="51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8AA0B-3DF3-492E-8257-99B1B4B52E7F}">
  <sheetPr>
    <pageSetUpPr fitToPage="1"/>
  </sheetPr>
  <dimension ref="A1:L34"/>
  <sheetViews>
    <sheetView topLeftCell="A2" zoomScale="70" zoomScaleNormal="70" workbookViewId="0">
      <selection activeCell="C44" sqref="C44"/>
    </sheetView>
  </sheetViews>
  <sheetFormatPr defaultColWidth="9.1796875" defaultRowHeight="10" x14ac:dyDescent="0.2"/>
  <cols>
    <col min="1" max="1" width="45.81640625" style="1" customWidth="1"/>
    <col min="2" max="2" width="17.81640625" style="1" customWidth="1"/>
    <col min="3" max="3" width="33.1796875" style="1" customWidth="1"/>
    <col min="4" max="4" width="9.1796875" style="1"/>
    <col min="5" max="5" width="18.81640625" style="1" customWidth="1"/>
    <col min="6" max="6" width="18.54296875" style="1" customWidth="1"/>
    <col min="7" max="7" width="0.1796875" style="1" hidden="1" customWidth="1"/>
    <col min="8" max="8" width="13.54296875" style="1" customWidth="1"/>
    <col min="9" max="9" width="13.54296875" style="3" customWidth="1"/>
    <col min="10" max="11" width="13.54296875" style="1" customWidth="1"/>
    <col min="12" max="12" width="13.54296875" style="1" hidden="1" customWidth="1"/>
    <col min="13" max="16384" width="9.1796875" style="1"/>
  </cols>
  <sheetData>
    <row r="1" spans="1:12" ht="4.5" hidden="1" customHeight="1" x14ac:dyDescent="0.2"/>
    <row r="2" spans="1:12" ht="90" customHeight="1" x14ac:dyDescent="0.2">
      <c r="A2" s="253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2" ht="16.5" customHeight="1" x14ac:dyDescent="0.2">
      <c r="A11" s="241"/>
      <c r="B11" s="241"/>
      <c r="C11" s="241"/>
      <c r="D11" s="83" t="s">
        <v>315</v>
      </c>
      <c r="E11" s="52" t="s">
        <v>9</v>
      </c>
      <c r="F11" s="49" t="s">
        <v>10</v>
      </c>
      <c r="G11" s="241"/>
      <c r="H11" s="52" t="s">
        <v>8</v>
      </c>
      <c r="I11" s="45" t="s">
        <v>6</v>
      </c>
      <c r="J11" s="52" t="s">
        <v>7</v>
      </c>
      <c r="K11" s="52" t="s">
        <v>74</v>
      </c>
      <c r="L11" s="235"/>
    </row>
    <row r="12" spans="1:12" ht="19" customHeight="1" x14ac:dyDescent="0.2">
      <c r="A12" s="69" t="s">
        <v>14</v>
      </c>
      <c r="B12" s="69"/>
      <c r="C12" s="270" t="s">
        <v>1170</v>
      </c>
      <c r="D12" s="271"/>
      <c r="E12" s="271"/>
      <c r="F12" s="271"/>
      <c r="G12" s="271"/>
      <c r="H12" s="271"/>
      <c r="I12" s="271"/>
      <c r="J12" s="271"/>
      <c r="K12" s="272"/>
      <c r="L12" s="46">
        <f>K12*G12</f>
        <v>0</v>
      </c>
    </row>
    <row r="13" spans="1:12" ht="19" customHeight="1" x14ac:dyDescent="0.35">
      <c r="A13" s="49" t="s">
        <v>200</v>
      </c>
      <c r="B13" s="49" t="s">
        <v>186</v>
      </c>
      <c r="C13" s="116" t="s">
        <v>415</v>
      </c>
      <c r="D13" s="117" t="s">
        <v>307</v>
      </c>
      <c r="E13" s="47">
        <v>4.0999999999999996</v>
      </c>
      <c r="F13" s="47">
        <v>4.4000000000000004</v>
      </c>
      <c r="G13" s="61">
        <v>1</v>
      </c>
      <c r="H13" s="60"/>
      <c r="I13" s="46"/>
      <c r="J13" s="46">
        <v>108200</v>
      </c>
      <c r="K13" s="46">
        <f t="shared" ref="K13:K21" si="0">J13-J13*$K$9/100</f>
        <v>108200</v>
      </c>
      <c r="L13" s="46">
        <f>K13*G13</f>
        <v>108200</v>
      </c>
    </row>
    <row r="14" spans="1:12" ht="19" customHeight="1" x14ac:dyDescent="0.35">
      <c r="A14" s="49" t="s">
        <v>200</v>
      </c>
      <c r="B14" s="49" t="s">
        <v>186</v>
      </c>
      <c r="C14" s="116" t="s">
        <v>416</v>
      </c>
      <c r="D14" s="117" t="s">
        <v>307</v>
      </c>
      <c r="E14" s="47">
        <v>5.3</v>
      </c>
      <c r="F14" s="47">
        <v>5.7</v>
      </c>
      <c r="G14" s="61">
        <v>1</v>
      </c>
      <c r="H14" s="60"/>
      <c r="I14" s="46"/>
      <c r="J14" s="46">
        <v>113600</v>
      </c>
      <c r="K14" s="46">
        <f t="shared" si="0"/>
        <v>113600</v>
      </c>
      <c r="L14" s="46">
        <f>K14*G14</f>
        <v>113600</v>
      </c>
    </row>
    <row r="15" spans="1:12" ht="19" customHeight="1" x14ac:dyDescent="0.35">
      <c r="A15" s="49" t="s">
        <v>200</v>
      </c>
      <c r="B15" s="49" t="s">
        <v>186</v>
      </c>
      <c r="C15" s="116" t="s">
        <v>417</v>
      </c>
      <c r="D15" s="117" t="s">
        <v>307</v>
      </c>
      <c r="E15" s="47">
        <v>7.1</v>
      </c>
      <c r="F15" s="47">
        <v>8.6</v>
      </c>
      <c r="G15" s="61">
        <v>1</v>
      </c>
      <c r="H15" s="60"/>
      <c r="I15" s="46"/>
      <c r="J15" s="46">
        <v>152000</v>
      </c>
      <c r="K15" s="46">
        <f t="shared" si="0"/>
        <v>152000</v>
      </c>
      <c r="L15" s="46">
        <f t="shared" ref="L15:L21" si="1">K15*G15</f>
        <v>152000</v>
      </c>
    </row>
    <row r="16" spans="1:12" ht="19" customHeight="1" x14ac:dyDescent="0.35">
      <c r="A16" s="49" t="s">
        <v>200</v>
      </c>
      <c r="B16" s="49" t="s">
        <v>186</v>
      </c>
      <c r="C16" s="116" t="s">
        <v>418</v>
      </c>
      <c r="D16" s="117" t="s">
        <v>307</v>
      </c>
      <c r="E16" s="47">
        <v>8</v>
      </c>
      <c r="F16" s="47">
        <v>9.5</v>
      </c>
      <c r="G16" s="61">
        <v>1</v>
      </c>
      <c r="H16" s="60"/>
      <c r="I16" s="46"/>
      <c r="J16" s="46">
        <v>168000</v>
      </c>
      <c r="K16" s="46">
        <f>J16-J16*$K$9/100</f>
        <v>168000</v>
      </c>
      <c r="L16" s="46">
        <f>K16*G16</f>
        <v>168000</v>
      </c>
    </row>
    <row r="17" spans="1:12" ht="19" customHeight="1" x14ac:dyDescent="0.35">
      <c r="A17" s="49" t="s">
        <v>200</v>
      </c>
      <c r="B17" s="49" t="s">
        <v>186</v>
      </c>
      <c r="C17" s="116" t="s">
        <v>419</v>
      </c>
      <c r="D17" s="116" t="s">
        <v>307</v>
      </c>
      <c r="E17" s="47">
        <v>10.6</v>
      </c>
      <c r="F17" s="47">
        <v>12</v>
      </c>
      <c r="G17" s="90">
        <v>1</v>
      </c>
      <c r="H17" s="45"/>
      <c r="I17" s="46"/>
      <c r="J17" s="46">
        <v>243000</v>
      </c>
      <c r="K17" s="46">
        <f>J17-J17*$K$9/100</f>
        <v>243000</v>
      </c>
      <c r="L17" s="46">
        <f>K17*G17</f>
        <v>243000</v>
      </c>
    </row>
    <row r="18" spans="1:12" ht="19" customHeight="1" x14ac:dyDescent="0.35">
      <c r="A18" s="49" t="s">
        <v>200</v>
      </c>
      <c r="B18" s="49" t="s">
        <v>186</v>
      </c>
      <c r="C18" s="116" t="s">
        <v>420</v>
      </c>
      <c r="D18" s="116" t="s">
        <v>307</v>
      </c>
      <c r="E18" s="47">
        <v>12.1</v>
      </c>
      <c r="F18" s="47">
        <v>13</v>
      </c>
      <c r="G18" s="90">
        <v>1</v>
      </c>
      <c r="H18" s="45"/>
      <c r="I18" s="46"/>
      <c r="J18" s="46">
        <v>284400</v>
      </c>
      <c r="K18" s="46">
        <f>J18-J18*$K$9/100</f>
        <v>284400</v>
      </c>
      <c r="L18" s="46">
        <f>K18*G18</f>
        <v>284400</v>
      </c>
    </row>
    <row r="19" spans="1:12" ht="19" customHeight="1" x14ac:dyDescent="0.2">
      <c r="A19" s="69" t="s">
        <v>14</v>
      </c>
      <c r="B19" s="69" t="s">
        <v>87</v>
      </c>
      <c r="C19" s="273" t="s">
        <v>490</v>
      </c>
      <c r="D19" s="274"/>
      <c r="E19" s="274"/>
      <c r="F19" s="274"/>
      <c r="G19" s="274"/>
      <c r="H19" s="274"/>
      <c r="I19" s="274"/>
      <c r="J19" s="274"/>
      <c r="K19" s="275"/>
      <c r="L19" s="46">
        <f t="shared" si="1"/>
        <v>0</v>
      </c>
    </row>
    <row r="20" spans="1:12" ht="19" customHeight="1" x14ac:dyDescent="0.35">
      <c r="A20" s="49" t="s">
        <v>201</v>
      </c>
      <c r="B20" s="49" t="s">
        <v>186</v>
      </c>
      <c r="C20" s="116" t="s">
        <v>925</v>
      </c>
      <c r="D20" s="117" t="s">
        <v>307</v>
      </c>
      <c r="E20" s="47">
        <v>2.2000000000000002</v>
      </c>
      <c r="F20" s="47">
        <v>2.4</v>
      </c>
      <c r="G20" s="61">
        <v>1</v>
      </c>
      <c r="H20" s="60"/>
      <c r="I20" s="46"/>
      <c r="J20" s="46">
        <v>23000</v>
      </c>
      <c r="K20" s="46">
        <f t="shared" si="0"/>
        <v>23000</v>
      </c>
      <c r="L20" s="46">
        <f t="shared" si="1"/>
        <v>23000</v>
      </c>
    </row>
    <row r="21" spans="1:12" ht="19" customHeight="1" x14ac:dyDescent="0.35">
      <c r="A21" s="49" t="s">
        <v>201</v>
      </c>
      <c r="B21" s="49" t="s">
        <v>186</v>
      </c>
      <c r="C21" s="116" t="s">
        <v>926</v>
      </c>
      <c r="D21" s="117" t="s">
        <v>307</v>
      </c>
      <c r="E21" s="47">
        <v>4.5999999999999996</v>
      </c>
      <c r="F21" s="47">
        <v>5.2</v>
      </c>
      <c r="G21" s="61">
        <v>1</v>
      </c>
      <c r="H21" s="60"/>
      <c r="I21" s="46"/>
      <c r="J21" s="46">
        <v>31100</v>
      </c>
      <c r="K21" s="46">
        <f t="shared" si="0"/>
        <v>31100</v>
      </c>
      <c r="L21" s="46">
        <f t="shared" si="1"/>
        <v>31100</v>
      </c>
    </row>
    <row r="22" spans="1:12" ht="19" customHeight="1" x14ac:dyDescent="0.2">
      <c r="A22" s="69" t="s">
        <v>14</v>
      </c>
      <c r="B22" s="69" t="s">
        <v>87</v>
      </c>
      <c r="C22" s="273" t="s">
        <v>490</v>
      </c>
      <c r="D22" s="274"/>
      <c r="E22" s="274"/>
      <c r="F22" s="274"/>
      <c r="G22" s="274"/>
      <c r="H22" s="274"/>
      <c r="I22" s="274"/>
      <c r="J22" s="274"/>
      <c r="K22" s="275"/>
      <c r="L22" s="46">
        <f t="shared" ref="L22:L31" si="2">K22*G22</f>
        <v>0</v>
      </c>
    </row>
    <row r="23" spans="1:12" ht="19" customHeight="1" x14ac:dyDescent="0.35">
      <c r="A23" s="49" t="s">
        <v>201</v>
      </c>
      <c r="B23" s="49" t="s">
        <v>186</v>
      </c>
      <c r="C23" s="116" t="s">
        <v>1094</v>
      </c>
      <c r="D23" s="117" t="s">
        <v>307</v>
      </c>
      <c r="E23" s="47">
        <v>2.2000000000000002</v>
      </c>
      <c r="F23" s="47">
        <v>2.4</v>
      </c>
      <c r="G23" s="61">
        <v>1</v>
      </c>
      <c r="H23" s="60"/>
      <c r="I23" s="46"/>
      <c r="J23" s="46">
        <v>21200</v>
      </c>
      <c r="K23" s="46">
        <f>J23-J23*$K$9/100</f>
        <v>21200</v>
      </c>
      <c r="L23" s="46">
        <f t="shared" si="2"/>
        <v>21200</v>
      </c>
    </row>
    <row r="24" spans="1:12" ht="19" customHeight="1" x14ac:dyDescent="0.2">
      <c r="A24" s="69" t="s">
        <v>1200</v>
      </c>
      <c r="B24" s="69" t="s">
        <v>87</v>
      </c>
      <c r="C24" s="273" t="s">
        <v>490</v>
      </c>
      <c r="D24" s="274"/>
      <c r="E24" s="274"/>
      <c r="F24" s="274"/>
      <c r="G24" s="274"/>
      <c r="H24" s="274"/>
      <c r="I24" s="274"/>
      <c r="J24" s="274"/>
      <c r="K24" s="275"/>
      <c r="L24" s="46">
        <f t="shared" si="2"/>
        <v>0</v>
      </c>
    </row>
    <row r="25" spans="1:12" ht="19" customHeight="1" x14ac:dyDescent="0.35">
      <c r="A25" s="49" t="s">
        <v>201</v>
      </c>
      <c r="B25" s="49" t="s">
        <v>186</v>
      </c>
      <c r="C25" s="116" t="s">
        <v>1095</v>
      </c>
      <c r="D25" s="117" t="s">
        <v>307</v>
      </c>
      <c r="E25" s="47" t="s">
        <v>1099</v>
      </c>
      <c r="F25" s="47" t="s">
        <v>1100</v>
      </c>
      <c r="G25" s="61">
        <v>1</v>
      </c>
      <c r="H25" s="60"/>
      <c r="I25" s="46"/>
      <c r="J25" s="46">
        <v>25500</v>
      </c>
      <c r="K25" s="46">
        <f>J25-J25*$K$9/100</f>
        <v>25500</v>
      </c>
      <c r="L25" s="46">
        <f t="shared" si="2"/>
        <v>25500</v>
      </c>
    </row>
    <row r="26" spans="1:12" ht="19" customHeight="1" x14ac:dyDescent="0.35">
      <c r="A26" s="49" t="s">
        <v>201</v>
      </c>
      <c r="B26" s="49" t="s">
        <v>186</v>
      </c>
      <c r="C26" s="116" t="s">
        <v>1096</v>
      </c>
      <c r="D26" s="117" t="s">
        <v>307</v>
      </c>
      <c r="E26" s="47" t="s">
        <v>1101</v>
      </c>
      <c r="F26" s="47" t="s">
        <v>1102</v>
      </c>
      <c r="G26" s="61">
        <v>1</v>
      </c>
      <c r="H26" s="60"/>
      <c r="I26" s="46"/>
      <c r="J26" s="46">
        <v>26900</v>
      </c>
      <c r="K26" s="46">
        <f>J26-J26*$K$9/100</f>
        <v>26900</v>
      </c>
      <c r="L26" s="46">
        <f t="shared" si="2"/>
        <v>26900</v>
      </c>
    </row>
    <row r="27" spans="1:12" ht="19" customHeight="1" x14ac:dyDescent="0.35">
      <c r="A27" s="49" t="s">
        <v>201</v>
      </c>
      <c r="B27" s="49" t="s">
        <v>186</v>
      </c>
      <c r="C27" s="116" t="s">
        <v>1097</v>
      </c>
      <c r="D27" s="117" t="s">
        <v>307</v>
      </c>
      <c r="E27" s="47" t="s">
        <v>1103</v>
      </c>
      <c r="F27" s="47" t="s">
        <v>1104</v>
      </c>
      <c r="G27" s="61">
        <v>1</v>
      </c>
      <c r="H27" s="60"/>
      <c r="I27" s="46"/>
      <c r="J27" s="46">
        <v>28800</v>
      </c>
      <c r="K27" s="46">
        <f>J27-J27*$K$9/100</f>
        <v>28800</v>
      </c>
      <c r="L27" s="46">
        <f t="shared" si="2"/>
        <v>28800</v>
      </c>
    </row>
    <row r="28" spans="1:12" ht="19" customHeight="1" x14ac:dyDescent="0.35">
      <c r="A28" s="49" t="s">
        <v>201</v>
      </c>
      <c r="B28" s="49" t="s">
        <v>186</v>
      </c>
      <c r="C28" s="116" t="s">
        <v>1098</v>
      </c>
      <c r="D28" s="117" t="s">
        <v>307</v>
      </c>
      <c r="E28" s="47" t="s">
        <v>1105</v>
      </c>
      <c r="F28" s="47" t="s">
        <v>1106</v>
      </c>
      <c r="G28" s="61">
        <v>1</v>
      </c>
      <c r="H28" s="60"/>
      <c r="I28" s="46"/>
      <c r="J28" s="46">
        <v>37400</v>
      </c>
      <c r="K28" s="46">
        <f>J28-J28*$K$9/100</f>
        <v>37400</v>
      </c>
      <c r="L28" s="46">
        <f t="shared" si="2"/>
        <v>37400</v>
      </c>
    </row>
    <row r="29" spans="1:12" ht="19" customHeight="1" x14ac:dyDescent="0.2">
      <c r="A29" s="69" t="s">
        <v>203</v>
      </c>
      <c r="B29" s="69"/>
      <c r="C29" s="267"/>
      <c r="D29" s="268"/>
      <c r="E29" s="268"/>
      <c r="F29" s="268"/>
      <c r="G29" s="268"/>
      <c r="H29" s="268"/>
      <c r="I29" s="268"/>
      <c r="J29" s="269"/>
      <c r="K29" s="46"/>
      <c r="L29" s="46">
        <f t="shared" si="2"/>
        <v>0</v>
      </c>
    </row>
    <row r="30" spans="1:12" ht="27" customHeight="1" x14ac:dyDescent="0.35">
      <c r="A30" s="107" t="s">
        <v>712</v>
      </c>
      <c r="B30" s="49" t="s">
        <v>186</v>
      </c>
      <c r="C30" s="116" t="s">
        <v>711</v>
      </c>
      <c r="D30" s="117" t="s">
        <v>307</v>
      </c>
      <c r="E30" s="47"/>
      <c r="F30" s="68"/>
      <c r="G30" s="61">
        <v>1</v>
      </c>
      <c r="H30" s="60"/>
      <c r="I30" s="46"/>
      <c r="J30" s="46">
        <v>5600</v>
      </c>
      <c r="K30" s="46">
        <f>J30-J30*$K$9/100</f>
        <v>5600</v>
      </c>
      <c r="L30" s="46">
        <f t="shared" si="2"/>
        <v>5600</v>
      </c>
    </row>
    <row r="31" spans="1:12" ht="27" customHeight="1" x14ac:dyDescent="0.35">
      <c r="A31" s="107" t="s">
        <v>491</v>
      </c>
      <c r="B31" s="49" t="s">
        <v>186</v>
      </c>
      <c r="C31" s="116" t="s">
        <v>492</v>
      </c>
      <c r="D31" s="117" t="s">
        <v>307</v>
      </c>
      <c r="E31" s="47"/>
      <c r="F31" s="68"/>
      <c r="G31" s="61">
        <v>1</v>
      </c>
      <c r="H31" s="60"/>
      <c r="I31" s="46"/>
      <c r="J31" s="46">
        <v>5600</v>
      </c>
      <c r="K31" s="46">
        <f>J31-J31*$K$9/100</f>
        <v>5600</v>
      </c>
      <c r="L31" s="46">
        <f t="shared" si="2"/>
        <v>5600</v>
      </c>
    </row>
    <row r="32" spans="1:12" ht="21.75" customHeight="1" x14ac:dyDescent="0.2">
      <c r="A32" s="236" t="s">
        <v>139</v>
      </c>
      <c r="B32" s="236"/>
      <c r="C32" s="236"/>
      <c r="D32" s="236"/>
      <c r="E32" s="236"/>
      <c r="F32" s="236"/>
      <c r="G32" s="236"/>
      <c r="H32" s="236"/>
      <c r="I32" s="236"/>
      <c r="J32" s="236"/>
      <c r="K32" s="236"/>
    </row>
    <row r="33" spans="1:9" x14ac:dyDescent="0.2">
      <c r="I33" s="40"/>
    </row>
    <row r="34" spans="1:9" ht="93" customHeight="1" x14ac:dyDescent="0.3">
      <c r="A34" s="227" t="s">
        <v>1243</v>
      </c>
      <c r="B34" s="227"/>
      <c r="C34" s="227"/>
      <c r="D34" s="227"/>
      <c r="E34" s="227"/>
      <c r="F34" s="227"/>
      <c r="G34" s="227"/>
      <c r="H34" s="227"/>
      <c r="I34" s="227"/>
    </row>
  </sheetData>
  <mergeCells count="16">
    <mergeCell ref="C29:J29"/>
    <mergeCell ref="A32:K32"/>
    <mergeCell ref="A34:I34"/>
    <mergeCell ref="L10:L11"/>
    <mergeCell ref="C12:K12"/>
    <mergeCell ref="C19:K19"/>
    <mergeCell ref="C22:K22"/>
    <mergeCell ref="C24:K24"/>
    <mergeCell ref="A2:K2"/>
    <mergeCell ref="C9:E9"/>
    <mergeCell ref="A10:A11"/>
    <mergeCell ref="B10:B11"/>
    <mergeCell ref="C10:C11"/>
    <mergeCell ref="E10:F10"/>
    <mergeCell ref="G10:G11"/>
    <mergeCell ref="H10:J10"/>
  </mergeCells>
  <hyperlinks>
    <hyperlink ref="C9:E9" location="Исходный!R1C1" display="В Исходный прайс" xr:uid="{A9E18632-0692-42AC-B20A-0A0F834807C5}"/>
  </hyperlinks>
  <pageMargins left="0.25" right="0.25" top="0.75" bottom="0.75" header="0.3" footer="0.3"/>
  <pageSetup paperSize="9" scale="51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930BB-0497-4542-8636-48EFD0A2359F}">
  <sheetPr>
    <pageSetUpPr fitToPage="1"/>
  </sheetPr>
  <dimension ref="A1:L27"/>
  <sheetViews>
    <sheetView topLeftCell="A2" zoomScale="80" zoomScaleNormal="80" workbookViewId="0">
      <selection activeCell="A31" sqref="A31:A32"/>
    </sheetView>
  </sheetViews>
  <sheetFormatPr defaultColWidth="9.1796875" defaultRowHeight="10" x14ac:dyDescent="0.2"/>
  <cols>
    <col min="1" max="1" width="38.7265625" style="1" customWidth="1"/>
    <col min="2" max="2" width="13.54296875" style="1" customWidth="1"/>
    <col min="3" max="3" width="26.54296875" style="1" customWidth="1"/>
    <col min="4" max="4" width="9.1796875" style="1"/>
    <col min="5" max="5" width="12.81640625" style="1" customWidth="1"/>
    <col min="6" max="6" width="11.26953125" style="1" customWidth="1"/>
    <col min="7" max="7" width="8.54296875" style="1" hidden="1" customWidth="1"/>
    <col min="8" max="8" width="12.54296875" style="1" customWidth="1"/>
    <col min="9" max="9" width="13.54296875" style="3" customWidth="1"/>
    <col min="10" max="10" width="13.54296875" style="1" customWidth="1"/>
    <col min="11" max="11" width="15.54296875" style="1" customWidth="1"/>
    <col min="12" max="12" width="13.54296875" style="1" hidden="1" customWidth="1"/>
    <col min="13" max="16384" width="9.1796875" style="1"/>
  </cols>
  <sheetData>
    <row r="1" spans="1:12" ht="4.5" hidden="1" customHeight="1" x14ac:dyDescent="0.2">
      <c r="A1" s="1">
        <v>84</v>
      </c>
    </row>
    <row r="2" spans="1:12" ht="90" customHeight="1" x14ac:dyDescent="0.2">
      <c r="A2" s="282" t="s">
        <v>535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[1]Исходный!G10</f>
        <v>73</v>
      </c>
      <c r="J9" s="16">
        <f>[1]Исходный!H10</f>
        <v>86.5</v>
      </c>
      <c r="K9" s="15">
        <f>Исходный!I10</f>
        <v>0</v>
      </c>
      <c r="L9" s="15"/>
    </row>
    <row r="10" spans="1:12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2" ht="16.5" customHeight="1" x14ac:dyDescent="0.2">
      <c r="A11" s="241"/>
      <c r="B11" s="241"/>
      <c r="C11" s="241"/>
      <c r="D11" s="83" t="s">
        <v>315</v>
      </c>
      <c r="E11" s="284"/>
      <c r="F11" s="285"/>
      <c r="G11" s="241"/>
      <c r="H11" s="52" t="s">
        <v>8</v>
      </c>
      <c r="I11" s="45" t="s">
        <v>6</v>
      </c>
      <c r="J11" s="52" t="s">
        <v>7</v>
      </c>
      <c r="K11" s="52" t="s">
        <v>74</v>
      </c>
      <c r="L11" s="235"/>
    </row>
    <row r="12" spans="1:12" s="5" customFormat="1" ht="19" customHeight="1" x14ac:dyDescent="0.2">
      <c r="A12" s="286" t="s">
        <v>426</v>
      </c>
      <c r="B12" s="287"/>
      <c r="C12" s="287"/>
      <c r="D12" s="287"/>
      <c r="E12" s="287"/>
      <c r="F12" s="287"/>
      <c r="G12" s="287"/>
      <c r="H12" s="287"/>
      <c r="I12" s="287"/>
      <c r="J12" s="287"/>
      <c r="K12" s="288"/>
      <c r="L12" s="62"/>
    </row>
    <row r="13" spans="1:12" ht="19" customHeight="1" x14ac:dyDescent="0.35">
      <c r="A13" s="48" t="s">
        <v>427</v>
      </c>
      <c r="B13" s="48" t="s">
        <v>435</v>
      </c>
      <c r="C13" s="52" t="s">
        <v>436</v>
      </c>
      <c r="D13" s="117" t="s">
        <v>307</v>
      </c>
      <c r="E13" s="47" t="s">
        <v>437</v>
      </c>
      <c r="F13" s="119" t="s">
        <v>428</v>
      </c>
      <c r="G13" s="53">
        <v>1</v>
      </c>
      <c r="H13" s="46"/>
      <c r="I13" s="46"/>
      <c r="J13" s="46">
        <v>15000</v>
      </c>
      <c r="K13" s="46">
        <f>J13-J13*$K$9/100</f>
        <v>15000</v>
      </c>
      <c r="L13" s="45">
        <f>K13*G13</f>
        <v>15000</v>
      </c>
    </row>
    <row r="14" spans="1:12" ht="19" customHeight="1" x14ac:dyDescent="0.35">
      <c r="A14" s="48" t="s">
        <v>427</v>
      </c>
      <c r="B14" s="48" t="s">
        <v>435</v>
      </c>
      <c r="C14" s="52" t="s">
        <v>867</v>
      </c>
      <c r="D14" s="117" t="s">
        <v>307</v>
      </c>
      <c r="E14" s="47" t="s">
        <v>437</v>
      </c>
      <c r="F14" s="119" t="s">
        <v>428</v>
      </c>
      <c r="G14" s="53">
        <v>1</v>
      </c>
      <c r="H14" s="46"/>
      <c r="I14" s="46"/>
      <c r="J14" s="46">
        <v>15000</v>
      </c>
      <c r="K14" s="46">
        <f>J14-J14*$K$9/100</f>
        <v>15000</v>
      </c>
      <c r="L14" s="45">
        <f>K14*G14</f>
        <v>15000</v>
      </c>
    </row>
    <row r="15" spans="1:12" ht="19" customHeight="1" x14ac:dyDescent="0.35">
      <c r="A15" s="48" t="s">
        <v>427</v>
      </c>
      <c r="B15" s="48" t="s">
        <v>435</v>
      </c>
      <c r="C15" s="52" t="s">
        <v>438</v>
      </c>
      <c r="D15" s="117" t="s">
        <v>307</v>
      </c>
      <c r="E15" s="47" t="s">
        <v>429</v>
      </c>
      <c r="F15" s="119" t="s">
        <v>428</v>
      </c>
      <c r="G15" s="53">
        <v>1</v>
      </c>
      <c r="H15" s="46"/>
      <c r="I15" s="46"/>
      <c r="J15" s="46">
        <v>15200</v>
      </c>
      <c r="K15" s="46">
        <f>J15-J15*$K$9/100</f>
        <v>15200</v>
      </c>
      <c r="L15" s="45">
        <f>K15*G15</f>
        <v>15200</v>
      </c>
    </row>
    <row r="16" spans="1:12" ht="19" customHeight="1" x14ac:dyDescent="0.35">
      <c r="A16" s="48" t="s">
        <v>427</v>
      </c>
      <c r="B16" s="48" t="s">
        <v>435</v>
      </c>
      <c r="C16" s="52" t="s">
        <v>439</v>
      </c>
      <c r="D16" s="117" t="s">
        <v>307</v>
      </c>
      <c r="E16" s="47" t="s">
        <v>430</v>
      </c>
      <c r="F16" s="119" t="s">
        <v>428</v>
      </c>
      <c r="G16" s="52">
        <v>1</v>
      </c>
      <c r="H16" s="45"/>
      <c r="I16" s="46"/>
      <c r="J16" s="46">
        <v>19400</v>
      </c>
      <c r="K16" s="46">
        <f>J16-J16*$K$9/100</f>
        <v>19400</v>
      </c>
      <c r="L16" s="46">
        <f>K16*G16</f>
        <v>19400</v>
      </c>
    </row>
    <row r="17" spans="1:12" s="5" customFormat="1" ht="19" customHeight="1" x14ac:dyDescent="0.2">
      <c r="A17" s="286" t="s">
        <v>431</v>
      </c>
      <c r="B17" s="287"/>
      <c r="C17" s="287"/>
      <c r="D17" s="287"/>
      <c r="E17" s="287"/>
      <c r="F17" s="287"/>
      <c r="G17" s="287"/>
      <c r="H17" s="287"/>
      <c r="I17" s="287"/>
      <c r="J17" s="287"/>
      <c r="K17" s="288"/>
      <c r="L17" s="62"/>
    </row>
    <row r="18" spans="1:12" ht="19" customHeight="1" x14ac:dyDescent="0.35">
      <c r="A18" s="48" t="s">
        <v>427</v>
      </c>
      <c r="B18" s="48" t="s">
        <v>435</v>
      </c>
      <c r="C18" s="116" t="s">
        <v>440</v>
      </c>
      <c r="D18" s="117" t="s">
        <v>307</v>
      </c>
      <c r="E18" s="47" t="s">
        <v>432</v>
      </c>
      <c r="F18" s="47" t="s">
        <v>443</v>
      </c>
      <c r="G18" s="52">
        <v>1</v>
      </c>
      <c r="H18" s="45"/>
      <c r="I18" s="45"/>
      <c r="J18" s="45">
        <v>18800</v>
      </c>
      <c r="K18" s="46">
        <f t="shared" ref="K18:K24" si="0">J18-J18*$K$9/100</f>
        <v>18800</v>
      </c>
      <c r="L18" s="46">
        <f t="shared" ref="L18:L24" si="1">K18*G18</f>
        <v>18800</v>
      </c>
    </row>
    <row r="19" spans="1:12" ht="19" customHeight="1" x14ac:dyDescent="0.35">
      <c r="A19" s="48" t="s">
        <v>427</v>
      </c>
      <c r="B19" s="48" t="s">
        <v>435</v>
      </c>
      <c r="C19" s="116" t="s">
        <v>866</v>
      </c>
      <c r="D19" s="117" t="s">
        <v>307</v>
      </c>
      <c r="E19" s="47" t="s">
        <v>432</v>
      </c>
      <c r="F19" s="47" t="s">
        <v>443</v>
      </c>
      <c r="G19" s="52">
        <v>1</v>
      </c>
      <c r="H19" s="45"/>
      <c r="I19" s="45"/>
      <c r="J19" s="45">
        <v>18800</v>
      </c>
      <c r="K19" s="46">
        <f>J19-J19*$K$9/100</f>
        <v>18800</v>
      </c>
      <c r="L19" s="46">
        <f>K19*G19</f>
        <v>18800</v>
      </c>
    </row>
    <row r="20" spans="1:12" ht="19" customHeight="1" x14ac:dyDescent="0.35">
      <c r="A20" s="48" t="s">
        <v>427</v>
      </c>
      <c r="B20" s="48" t="s">
        <v>435</v>
      </c>
      <c r="C20" s="116" t="s">
        <v>441</v>
      </c>
      <c r="D20" s="117" t="s">
        <v>307</v>
      </c>
      <c r="E20" s="47" t="s">
        <v>433</v>
      </c>
      <c r="F20" s="47" t="s">
        <v>443</v>
      </c>
      <c r="G20" s="52">
        <v>1</v>
      </c>
      <c r="H20" s="45"/>
      <c r="I20" s="45"/>
      <c r="J20" s="45">
        <v>20000</v>
      </c>
      <c r="K20" s="46">
        <f t="shared" si="0"/>
        <v>20000</v>
      </c>
      <c r="L20" s="46">
        <f t="shared" si="1"/>
        <v>20000</v>
      </c>
    </row>
    <row r="21" spans="1:12" ht="19" customHeight="1" x14ac:dyDescent="0.35">
      <c r="A21" s="48" t="s">
        <v>427</v>
      </c>
      <c r="B21" s="48" t="s">
        <v>435</v>
      </c>
      <c r="C21" s="116" t="s">
        <v>608</v>
      </c>
      <c r="D21" s="117" t="s">
        <v>307</v>
      </c>
      <c r="E21" s="47" t="s">
        <v>433</v>
      </c>
      <c r="F21" s="47" t="s">
        <v>443</v>
      </c>
      <c r="G21" s="52">
        <v>1</v>
      </c>
      <c r="H21" s="45"/>
      <c r="I21" s="45"/>
      <c r="J21" s="45">
        <v>20000</v>
      </c>
      <c r="K21" s="46">
        <f>J21-J21*$K$9/100</f>
        <v>20000</v>
      </c>
      <c r="L21" s="46">
        <f>K21*G21</f>
        <v>20000</v>
      </c>
    </row>
    <row r="22" spans="1:12" ht="19" customHeight="1" x14ac:dyDescent="0.35">
      <c r="A22" s="48" t="s">
        <v>427</v>
      </c>
      <c r="B22" s="48" t="s">
        <v>435</v>
      </c>
      <c r="C22" s="116" t="s">
        <v>588</v>
      </c>
      <c r="D22" s="117" t="s">
        <v>307</v>
      </c>
      <c r="E22" s="47" t="s">
        <v>589</v>
      </c>
      <c r="F22" s="47" t="s">
        <v>443</v>
      </c>
      <c r="G22" s="52">
        <v>1</v>
      </c>
      <c r="H22" s="45"/>
      <c r="I22" s="45"/>
      <c r="J22" s="45">
        <v>25900</v>
      </c>
      <c r="K22" s="46">
        <f t="shared" si="0"/>
        <v>25900</v>
      </c>
      <c r="L22" s="46">
        <f t="shared" si="1"/>
        <v>25900</v>
      </c>
    </row>
    <row r="23" spans="1:12" ht="19" customHeight="1" x14ac:dyDescent="0.35">
      <c r="A23" s="48" t="s">
        <v>427</v>
      </c>
      <c r="B23" s="48" t="s">
        <v>435</v>
      </c>
      <c r="C23" s="116" t="s">
        <v>442</v>
      </c>
      <c r="D23" s="117" t="s">
        <v>307</v>
      </c>
      <c r="E23" s="47" t="s">
        <v>434</v>
      </c>
      <c r="F23" s="47" t="s">
        <v>443</v>
      </c>
      <c r="G23" s="52">
        <v>1</v>
      </c>
      <c r="H23" s="45"/>
      <c r="I23" s="45"/>
      <c r="J23" s="45">
        <v>27000</v>
      </c>
      <c r="K23" s="46">
        <f>J23-J23*$K$9/100</f>
        <v>27000</v>
      </c>
      <c r="L23" s="46">
        <f>K23*G23</f>
        <v>27000</v>
      </c>
    </row>
    <row r="24" spans="1:12" ht="19" customHeight="1" x14ac:dyDescent="0.35">
      <c r="A24" s="48" t="s">
        <v>427</v>
      </c>
      <c r="B24" s="48" t="s">
        <v>435</v>
      </c>
      <c r="C24" s="116" t="s">
        <v>444</v>
      </c>
      <c r="D24" s="117" t="s">
        <v>307</v>
      </c>
      <c r="E24" s="47" t="s">
        <v>445</v>
      </c>
      <c r="F24" s="47" t="s">
        <v>443</v>
      </c>
      <c r="G24" s="52">
        <v>1</v>
      </c>
      <c r="H24" s="45"/>
      <c r="I24" s="45"/>
      <c r="J24" s="45">
        <v>29400</v>
      </c>
      <c r="K24" s="46">
        <f t="shared" si="0"/>
        <v>29400</v>
      </c>
      <c r="L24" s="46">
        <f t="shared" si="1"/>
        <v>29400</v>
      </c>
    </row>
    <row r="25" spans="1:12" ht="21.75" customHeight="1" x14ac:dyDescent="0.2">
      <c r="A25" s="236" t="s">
        <v>139</v>
      </c>
      <c r="B25" s="236"/>
      <c r="C25" s="236"/>
      <c r="D25" s="236"/>
      <c r="E25" s="236"/>
      <c r="F25" s="236"/>
      <c r="G25" s="236"/>
      <c r="H25" s="236"/>
      <c r="I25" s="236"/>
      <c r="J25" s="236"/>
      <c r="K25" s="236"/>
    </row>
    <row r="26" spans="1:12" x14ac:dyDescent="0.2">
      <c r="I26" s="40"/>
    </row>
    <row r="27" spans="1:12" ht="93" customHeight="1" x14ac:dyDescent="0.3">
      <c r="A27" s="227" t="s">
        <v>1244</v>
      </c>
      <c r="B27" s="283"/>
      <c r="C27" s="283"/>
      <c r="D27" s="283"/>
      <c r="E27" s="283"/>
      <c r="F27" s="283"/>
      <c r="G27" s="283"/>
      <c r="H27" s="283"/>
      <c r="I27" s="283"/>
    </row>
  </sheetData>
  <mergeCells count="14">
    <mergeCell ref="A27:I27"/>
    <mergeCell ref="L10:L11"/>
    <mergeCell ref="E11:F11"/>
    <mergeCell ref="A12:K12"/>
    <mergeCell ref="A17:K17"/>
    <mergeCell ref="A25:K25"/>
    <mergeCell ref="A2:K2"/>
    <mergeCell ref="C9:E9"/>
    <mergeCell ref="A10:A11"/>
    <mergeCell ref="B10:B11"/>
    <mergeCell ref="C10:C11"/>
    <mergeCell ref="E10:F10"/>
    <mergeCell ref="G10:G11"/>
    <mergeCell ref="H10:J10"/>
  </mergeCells>
  <hyperlinks>
    <hyperlink ref="C9:E9" location="Исходный!R1C1" display="В Исходный прайс" xr:uid="{D8ECCAB3-2D70-41EE-8524-A9885989B6FE}"/>
  </hyperlinks>
  <pageMargins left="0.23622047244094491" right="0.19685039370078741" top="0.15748031496062992" bottom="0.15748031496062992" header="0.15748031496062992" footer="0.15748031496062992"/>
  <pageSetup paperSize="9" scale="61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23"/>
  <sheetViews>
    <sheetView topLeftCell="A2" zoomScale="80" zoomScaleNormal="80" workbookViewId="0">
      <selection activeCell="A23" sqref="A23:I23"/>
    </sheetView>
  </sheetViews>
  <sheetFormatPr defaultColWidth="9.1796875" defaultRowHeight="10" x14ac:dyDescent="0.2"/>
  <cols>
    <col min="1" max="1" width="33.1796875" style="1" customWidth="1"/>
    <col min="2" max="2" width="15.7265625" style="1" customWidth="1"/>
    <col min="3" max="3" width="22.81640625" style="1" customWidth="1"/>
    <col min="4" max="4" width="9.1796875" style="1"/>
    <col min="5" max="5" width="9.453125" style="1" customWidth="1"/>
    <col min="6" max="6" width="8.1796875" style="1" customWidth="1"/>
    <col min="7" max="7" width="8.54296875" style="1" hidden="1" customWidth="1"/>
    <col min="8" max="8" width="8.7265625" style="1" customWidth="1"/>
    <col min="9" max="9" width="13.54296875" style="3" customWidth="1"/>
    <col min="10" max="10" width="13.54296875" style="1" customWidth="1"/>
    <col min="11" max="11" width="15.54296875" style="1" customWidth="1"/>
    <col min="12" max="12" width="13.54296875" style="1" hidden="1" customWidth="1"/>
    <col min="13" max="16384" width="9.1796875" style="1"/>
  </cols>
  <sheetData>
    <row r="1" spans="1:12" ht="4.5" hidden="1" customHeight="1" x14ac:dyDescent="0.2"/>
    <row r="2" spans="1:12" ht="90" customHeight="1" x14ac:dyDescent="0.2">
      <c r="A2" s="289" t="s">
        <v>455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2" ht="16.5" customHeight="1" x14ac:dyDescent="0.2">
      <c r="A11" s="241"/>
      <c r="B11" s="241"/>
      <c r="C11" s="241"/>
      <c r="D11" s="83" t="s">
        <v>315</v>
      </c>
      <c r="E11" s="284"/>
      <c r="F11" s="285"/>
      <c r="G11" s="241"/>
      <c r="H11" s="85" t="s">
        <v>8</v>
      </c>
      <c r="I11" s="45" t="s">
        <v>6</v>
      </c>
      <c r="J11" s="52" t="s">
        <v>7</v>
      </c>
      <c r="K11" s="52" t="s">
        <v>74</v>
      </c>
      <c r="L11" s="235"/>
    </row>
    <row r="12" spans="1:12" s="5" customFormat="1" ht="19" customHeight="1" x14ac:dyDescent="0.2">
      <c r="A12" s="286" t="s">
        <v>178</v>
      </c>
      <c r="B12" s="287"/>
      <c r="C12" s="287"/>
      <c r="D12" s="287"/>
      <c r="E12" s="287"/>
      <c r="F12" s="287"/>
      <c r="G12" s="287"/>
      <c r="H12" s="287"/>
      <c r="I12" s="287"/>
      <c r="J12" s="287"/>
      <c r="K12" s="288"/>
      <c r="L12" s="62"/>
    </row>
    <row r="13" spans="1:12" ht="19" customHeight="1" x14ac:dyDescent="0.35">
      <c r="A13" s="48" t="s">
        <v>499</v>
      </c>
      <c r="B13" s="48" t="s">
        <v>186</v>
      </c>
      <c r="C13" s="52" t="s">
        <v>493</v>
      </c>
      <c r="D13" s="117" t="s">
        <v>307</v>
      </c>
      <c r="E13" s="66"/>
      <c r="F13" s="65"/>
      <c r="G13" s="53">
        <v>1</v>
      </c>
      <c r="H13" s="46"/>
      <c r="I13" s="46"/>
      <c r="J13" s="46">
        <v>10940</v>
      </c>
      <c r="K13" s="46">
        <f t="shared" ref="K13:K18" si="0">J13-J13*$K$9/100</f>
        <v>10940</v>
      </c>
      <c r="L13" s="45">
        <f t="shared" ref="L13:L18" si="1">K13*G13</f>
        <v>10940</v>
      </c>
    </row>
    <row r="14" spans="1:12" ht="19" customHeight="1" x14ac:dyDescent="0.35">
      <c r="A14" s="48" t="s">
        <v>499</v>
      </c>
      <c r="B14" s="48" t="s">
        <v>186</v>
      </c>
      <c r="C14" s="52" t="s">
        <v>494</v>
      </c>
      <c r="D14" s="117" t="s">
        <v>307</v>
      </c>
      <c r="E14" s="66"/>
      <c r="F14" s="65"/>
      <c r="G14" s="52">
        <v>1</v>
      </c>
      <c r="H14" s="45"/>
      <c r="I14" s="46"/>
      <c r="J14" s="46">
        <v>11560</v>
      </c>
      <c r="K14" s="46">
        <f t="shared" si="0"/>
        <v>11560</v>
      </c>
      <c r="L14" s="46">
        <f t="shared" si="1"/>
        <v>11560</v>
      </c>
    </row>
    <row r="15" spans="1:12" ht="19" customHeight="1" x14ac:dyDescent="0.35">
      <c r="A15" s="48" t="s">
        <v>499</v>
      </c>
      <c r="B15" s="48" t="s">
        <v>186</v>
      </c>
      <c r="C15" s="52" t="s">
        <v>495</v>
      </c>
      <c r="D15" s="117" t="s">
        <v>307</v>
      </c>
      <c r="E15" s="66"/>
      <c r="F15" s="65"/>
      <c r="G15" s="52">
        <v>1</v>
      </c>
      <c r="H15" s="45"/>
      <c r="I15" s="46"/>
      <c r="J15" s="46">
        <v>12500</v>
      </c>
      <c r="K15" s="46">
        <f t="shared" si="0"/>
        <v>12500</v>
      </c>
      <c r="L15" s="46">
        <f t="shared" si="1"/>
        <v>12500</v>
      </c>
    </row>
    <row r="16" spans="1:12" ht="19" customHeight="1" x14ac:dyDescent="0.35">
      <c r="A16" s="48" t="s">
        <v>499</v>
      </c>
      <c r="B16" s="48" t="s">
        <v>186</v>
      </c>
      <c r="C16" s="52" t="s">
        <v>496</v>
      </c>
      <c r="D16" s="117" t="s">
        <v>307</v>
      </c>
      <c r="E16" s="66"/>
      <c r="F16" s="65"/>
      <c r="G16" s="52">
        <v>1</v>
      </c>
      <c r="H16" s="45"/>
      <c r="I16" s="46"/>
      <c r="J16" s="45">
        <v>14200</v>
      </c>
      <c r="K16" s="46">
        <f t="shared" si="0"/>
        <v>14200</v>
      </c>
      <c r="L16" s="46">
        <f t="shared" si="1"/>
        <v>14200</v>
      </c>
    </row>
    <row r="17" spans="1:12" ht="19" customHeight="1" x14ac:dyDescent="0.35">
      <c r="A17" s="48" t="s">
        <v>499</v>
      </c>
      <c r="B17" s="48" t="s">
        <v>186</v>
      </c>
      <c r="C17" s="52" t="s">
        <v>497</v>
      </c>
      <c r="D17" s="117" t="s">
        <v>307</v>
      </c>
      <c r="E17" s="66"/>
      <c r="F17" s="65"/>
      <c r="G17" s="52">
        <v>1</v>
      </c>
      <c r="H17" s="45"/>
      <c r="I17" s="46"/>
      <c r="J17" s="45">
        <v>16260</v>
      </c>
      <c r="K17" s="46">
        <f t="shared" si="0"/>
        <v>16260</v>
      </c>
      <c r="L17" s="46">
        <f t="shared" si="1"/>
        <v>16260</v>
      </c>
    </row>
    <row r="18" spans="1:12" ht="19" customHeight="1" x14ac:dyDescent="0.35">
      <c r="A18" s="48" t="s">
        <v>499</v>
      </c>
      <c r="B18" s="48" t="s">
        <v>186</v>
      </c>
      <c r="C18" s="52" t="s">
        <v>498</v>
      </c>
      <c r="D18" s="117" t="s">
        <v>307</v>
      </c>
      <c r="E18" s="66"/>
      <c r="F18" s="65"/>
      <c r="G18" s="52">
        <v>1</v>
      </c>
      <c r="H18" s="45"/>
      <c r="I18" s="46"/>
      <c r="J18" s="45">
        <v>19660</v>
      </c>
      <c r="K18" s="46">
        <f t="shared" si="0"/>
        <v>19660</v>
      </c>
      <c r="L18" s="46">
        <f t="shared" si="1"/>
        <v>19660</v>
      </c>
    </row>
    <row r="19" spans="1:12" s="5" customFormat="1" ht="19" customHeight="1" x14ac:dyDescent="0.2">
      <c r="A19" s="286" t="s">
        <v>868</v>
      </c>
      <c r="B19" s="287"/>
      <c r="C19" s="287"/>
      <c r="D19" s="287"/>
      <c r="E19" s="287"/>
      <c r="F19" s="287"/>
      <c r="G19" s="287"/>
      <c r="H19" s="287"/>
      <c r="I19" s="287"/>
      <c r="J19" s="287"/>
      <c r="K19" s="288"/>
      <c r="L19" s="62"/>
    </row>
    <row r="20" spans="1:12" ht="19" customHeight="1" x14ac:dyDescent="0.35">
      <c r="A20" s="48" t="s">
        <v>868</v>
      </c>
      <c r="B20" s="48"/>
      <c r="C20" s="52" t="s">
        <v>869</v>
      </c>
      <c r="D20" s="117" t="s">
        <v>307</v>
      </c>
      <c r="E20" s="66"/>
      <c r="F20" s="65"/>
      <c r="G20" s="52">
        <v>1</v>
      </c>
      <c r="H20" s="45"/>
      <c r="I20" s="46"/>
      <c r="J20" s="45">
        <v>3800</v>
      </c>
      <c r="K20" s="46">
        <f>J20-J20*$K$9/100</f>
        <v>3800</v>
      </c>
      <c r="L20" s="46">
        <f>K20*G20</f>
        <v>3800</v>
      </c>
    </row>
    <row r="21" spans="1:12" ht="21.75" customHeight="1" x14ac:dyDescent="0.2">
      <c r="A21" s="236" t="s">
        <v>139</v>
      </c>
      <c r="B21" s="236"/>
      <c r="C21" s="236"/>
      <c r="D21" s="236"/>
      <c r="E21" s="236"/>
      <c r="F21" s="236"/>
      <c r="G21" s="236"/>
      <c r="H21" s="236"/>
      <c r="I21" s="236"/>
      <c r="J21" s="236"/>
      <c r="K21" s="236"/>
    </row>
    <row r="22" spans="1:12" x14ac:dyDescent="0.2">
      <c r="I22" s="40"/>
    </row>
    <row r="23" spans="1:12" ht="93" customHeight="1" x14ac:dyDescent="0.3">
      <c r="A23" s="227" t="s">
        <v>1244</v>
      </c>
      <c r="B23" s="283"/>
      <c r="C23" s="283"/>
      <c r="D23" s="283"/>
      <c r="E23" s="283"/>
      <c r="F23" s="283"/>
      <c r="G23" s="283"/>
      <c r="H23" s="283"/>
      <c r="I23" s="283"/>
    </row>
  </sheetData>
  <mergeCells count="14">
    <mergeCell ref="L10:L11"/>
    <mergeCell ref="E11:F11"/>
    <mergeCell ref="A21:K21"/>
    <mergeCell ref="A23:I23"/>
    <mergeCell ref="A2:K2"/>
    <mergeCell ref="C9:E9"/>
    <mergeCell ref="A10:A11"/>
    <mergeCell ref="B10:B11"/>
    <mergeCell ref="C10:C11"/>
    <mergeCell ref="E10:F10"/>
    <mergeCell ref="G10:G11"/>
    <mergeCell ref="H10:J10"/>
    <mergeCell ref="A12:K12"/>
    <mergeCell ref="A19:K19"/>
  </mergeCells>
  <hyperlinks>
    <hyperlink ref="C9:E9" location="Исходный!R1C1" display="В Исходный прайс" xr:uid="{00000000-0004-0000-1300-000000000000}"/>
  </hyperlinks>
  <pageMargins left="0.23622047244094491" right="0.19685039370078741" top="0.15748031496062992" bottom="0.15748031496062992" header="0.15748031496062992" footer="0.15748031496062992"/>
  <pageSetup paperSize="9" scale="64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4E8CA-9280-4E1B-B796-B9CE268A0916}">
  <sheetPr>
    <pageSetUpPr fitToPage="1"/>
  </sheetPr>
  <dimension ref="A1:L39"/>
  <sheetViews>
    <sheetView topLeftCell="A2" zoomScale="80" zoomScaleNormal="80" workbookViewId="0">
      <selection activeCell="C9" sqref="C9:E9"/>
    </sheetView>
  </sheetViews>
  <sheetFormatPr defaultColWidth="9.1796875" defaultRowHeight="10" x14ac:dyDescent="0.2"/>
  <cols>
    <col min="1" max="1" width="33.1796875" style="1" customWidth="1"/>
    <col min="2" max="2" width="15.7265625" style="1" customWidth="1"/>
    <col min="3" max="3" width="22.81640625" style="1" customWidth="1"/>
    <col min="4" max="4" width="9.1796875" style="1"/>
    <col min="5" max="5" width="9.453125" style="1" customWidth="1"/>
    <col min="6" max="6" width="12.54296875" style="131" customWidth="1"/>
    <col min="7" max="7" width="8.54296875" style="1" hidden="1" customWidth="1"/>
    <col min="8" max="8" width="8.7265625" style="1" customWidth="1"/>
    <col min="9" max="9" width="13.54296875" style="3" customWidth="1"/>
    <col min="10" max="10" width="13.54296875" style="1" customWidth="1"/>
    <col min="11" max="11" width="15.54296875" style="1" customWidth="1"/>
    <col min="12" max="12" width="13.54296875" style="1" hidden="1" customWidth="1"/>
    <col min="13" max="16384" width="9.1796875" style="1"/>
  </cols>
  <sheetData>
    <row r="1" spans="1:12" ht="4.5" hidden="1" customHeight="1" x14ac:dyDescent="0.2"/>
    <row r="2" spans="1:12" ht="90" customHeight="1" x14ac:dyDescent="0.2">
      <c r="A2" s="289" t="s">
        <v>1242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2" ht="16.5" customHeight="1" x14ac:dyDescent="0.2">
      <c r="A11" s="241"/>
      <c r="B11" s="241"/>
      <c r="C11" s="241"/>
      <c r="D11" s="83" t="s">
        <v>315</v>
      </c>
      <c r="E11" s="85" t="s">
        <v>674</v>
      </c>
      <c r="F11" s="132" t="s">
        <v>675</v>
      </c>
      <c r="G11" s="241"/>
      <c r="H11" s="85" t="s">
        <v>8</v>
      </c>
      <c r="I11" s="45" t="s">
        <v>6</v>
      </c>
      <c r="J11" s="52" t="s">
        <v>7</v>
      </c>
      <c r="K11" s="52" t="s">
        <v>74</v>
      </c>
      <c r="L11" s="235"/>
    </row>
    <row r="12" spans="1:12" s="5" customFormat="1" ht="19" customHeight="1" x14ac:dyDescent="0.2">
      <c r="A12" s="286" t="s">
        <v>673</v>
      </c>
      <c r="B12" s="287"/>
      <c r="C12" s="287"/>
      <c r="D12" s="287"/>
      <c r="E12" s="287"/>
      <c r="F12" s="287"/>
      <c r="G12" s="287"/>
      <c r="H12" s="287"/>
      <c r="I12" s="287"/>
      <c r="J12" s="287"/>
      <c r="K12" s="288"/>
      <c r="L12" s="62"/>
    </row>
    <row r="13" spans="1:12" ht="19" customHeight="1" x14ac:dyDescent="0.35">
      <c r="A13" s="48" t="s">
        <v>665</v>
      </c>
      <c r="B13" s="48" t="s">
        <v>695</v>
      </c>
      <c r="C13" s="52" t="s">
        <v>667</v>
      </c>
      <c r="D13" s="117" t="s">
        <v>307</v>
      </c>
      <c r="E13" s="45">
        <v>470</v>
      </c>
      <c r="F13" s="47" t="s">
        <v>676</v>
      </c>
      <c r="G13" s="53">
        <v>1</v>
      </c>
      <c r="H13" s="46"/>
      <c r="I13" s="46"/>
      <c r="J13" s="46">
        <v>10999.6</v>
      </c>
      <c r="K13" s="46">
        <f t="shared" ref="K13:K18" si="0">J13-J13*$K$9/100</f>
        <v>10999.6</v>
      </c>
      <c r="L13" s="45">
        <f t="shared" ref="L13:L18" si="1">K13*G13</f>
        <v>10999.6</v>
      </c>
    </row>
    <row r="14" spans="1:12" ht="19" customHeight="1" x14ac:dyDescent="0.35">
      <c r="A14" s="48" t="s">
        <v>665</v>
      </c>
      <c r="B14" s="48" t="s">
        <v>695</v>
      </c>
      <c r="C14" s="52" t="s">
        <v>668</v>
      </c>
      <c r="D14" s="117" t="s">
        <v>307</v>
      </c>
      <c r="E14" s="45">
        <v>570</v>
      </c>
      <c r="F14" s="47" t="s">
        <v>676</v>
      </c>
      <c r="G14" s="52">
        <v>1</v>
      </c>
      <c r="H14" s="45"/>
      <c r="I14" s="46"/>
      <c r="J14" s="46">
        <v>11400</v>
      </c>
      <c r="K14" s="46">
        <f t="shared" si="0"/>
        <v>11400</v>
      </c>
      <c r="L14" s="46">
        <f t="shared" si="1"/>
        <v>11400</v>
      </c>
    </row>
    <row r="15" spans="1:12" ht="19" customHeight="1" x14ac:dyDescent="0.35">
      <c r="A15" s="48" t="s">
        <v>665</v>
      </c>
      <c r="B15" s="48" t="s">
        <v>695</v>
      </c>
      <c r="C15" s="52" t="s">
        <v>669</v>
      </c>
      <c r="D15" s="117" t="s">
        <v>307</v>
      </c>
      <c r="E15" s="45">
        <v>940</v>
      </c>
      <c r="F15" s="47" t="s">
        <v>676</v>
      </c>
      <c r="G15" s="52">
        <v>1</v>
      </c>
      <c r="H15" s="45"/>
      <c r="I15" s="46"/>
      <c r="J15" s="46">
        <v>14000</v>
      </c>
      <c r="K15" s="46">
        <f t="shared" si="0"/>
        <v>14000</v>
      </c>
      <c r="L15" s="46">
        <f t="shared" si="1"/>
        <v>14000</v>
      </c>
    </row>
    <row r="16" spans="1:12" ht="19" customHeight="1" x14ac:dyDescent="0.35">
      <c r="A16" s="48" t="s">
        <v>665</v>
      </c>
      <c r="B16" s="48" t="s">
        <v>695</v>
      </c>
      <c r="C16" s="52" t="s">
        <v>670</v>
      </c>
      <c r="D16" s="117" t="s">
        <v>307</v>
      </c>
      <c r="E16" s="45">
        <v>1150</v>
      </c>
      <c r="F16" s="47" t="s">
        <v>676</v>
      </c>
      <c r="G16" s="52">
        <v>1</v>
      </c>
      <c r="H16" s="45"/>
      <c r="I16" s="45"/>
      <c r="J16" s="45">
        <v>16000</v>
      </c>
      <c r="K16" s="46">
        <f t="shared" si="0"/>
        <v>16000</v>
      </c>
      <c r="L16" s="46">
        <f t="shared" si="1"/>
        <v>16000</v>
      </c>
    </row>
    <row r="17" spans="1:12" ht="19" customHeight="1" x14ac:dyDescent="0.35">
      <c r="A17" s="48" t="s">
        <v>665</v>
      </c>
      <c r="B17" s="48" t="s">
        <v>695</v>
      </c>
      <c r="C17" s="52" t="s">
        <v>671</v>
      </c>
      <c r="D17" s="117" t="s">
        <v>307</v>
      </c>
      <c r="E17" s="45">
        <v>1500</v>
      </c>
      <c r="F17" s="47" t="s">
        <v>676</v>
      </c>
      <c r="G17" s="52">
        <v>1</v>
      </c>
      <c r="H17" s="45"/>
      <c r="I17" s="45"/>
      <c r="J17" s="45">
        <v>17800</v>
      </c>
      <c r="K17" s="46">
        <f t="shared" si="0"/>
        <v>17800</v>
      </c>
      <c r="L17" s="46">
        <f t="shared" si="1"/>
        <v>17800</v>
      </c>
    </row>
    <row r="18" spans="1:12" ht="19" customHeight="1" x14ac:dyDescent="0.35">
      <c r="A18" s="48" t="s">
        <v>665</v>
      </c>
      <c r="B18" s="48" t="s">
        <v>695</v>
      </c>
      <c r="C18" s="52" t="s">
        <v>672</v>
      </c>
      <c r="D18" s="117" t="s">
        <v>307</v>
      </c>
      <c r="E18" s="45">
        <v>1800</v>
      </c>
      <c r="F18" s="47" t="s">
        <v>676</v>
      </c>
      <c r="G18" s="52">
        <v>1</v>
      </c>
      <c r="H18" s="45"/>
      <c r="I18" s="45"/>
      <c r="J18" s="45">
        <v>21200</v>
      </c>
      <c r="K18" s="46">
        <f t="shared" si="0"/>
        <v>21200</v>
      </c>
      <c r="L18" s="46">
        <f t="shared" si="1"/>
        <v>21200</v>
      </c>
    </row>
    <row r="19" spans="1:12" s="5" customFormat="1" ht="19" customHeight="1" x14ac:dyDescent="0.2">
      <c r="A19" s="286" t="s">
        <v>677</v>
      </c>
      <c r="B19" s="287"/>
      <c r="C19" s="287"/>
      <c r="D19" s="287"/>
      <c r="E19" s="287"/>
      <c r="F19" s="287"/>
      <c r="G19" s="287"/>
      <c r="H19" s="287"/>
      <c r="I19" s="287"/>
      <c r="J19" s="287"/>
      <c r="K19" s="288"/>
      <c r="L19" s="62"/>
    </row>
    <row r="20" spans="1:12" ht="19" customHeight="1" x14ac:dyDescent="0.35">
      <c r="A20" s="48" t="s">
        <v>665</v>
      </c>
      <c r="B20" s="48" t="s">
        <v>695</v>
      </c>
      <c r="C20" s="52" t="s">
        <v>678</v>
      </c>
      <c r="D20" s="117" t="s">
        <v>307</v>
      </c>
      <c r="E20" s="45">
        <v>290</v>
      </c>
      <c r="F20" s="47" t="s">
        <v>676</v>
      </c>
      <c r="G20" s="53">
        <v>1</v>
      </c>
      <c r="H20" s="46"/>
      <c r="I20" s="46"/>
      <c r="J20" s="46">
        <v>8500</v>
      </c>
      <c r="K20" s="46">
        <f t="shared" ref="K20:K25" si="2">J20-J20*$K$9/100</f>
        <v>8500</v>
      </c>
      <c r="L20" s="45">
        <f t="shared" ref="L20:L25" si="3">K20*G20</f>
        <v>8500</v>
      </c>
    </row>
    <row r="21" spans="1:12" ht="19" customHeight="1" x14ac:dyDescent="0.35">
      <c r="A21" s="48" t="s">
        <v>665</v>
      </c>
      <c r="B21" s="48" t="s">
        <v>695</v>
      </c>
      <c r="C21" s="52" t="s">
        <v>679</v>
      </c>
      <c r="D21" s="117" t="s">
        <v>307</v>
      </c>
      <c r="E21" s="45">
        <v>370</v>
      </c>
      <c r="F21" s="47" t="s">
        <v>676</v>
      </c>
      <c r="G21" s="52">
        <v>1</v>
      </c>
      <c r="H21" s="45"/>
      <c r="I21" s="46"/>
      <c r="J21" s="46">
        <v>8800</v>
      </c>
      <c r="K21" s="46">
        <f t="shared" si="2"/>
        <v>8800</v>
      </c>
      <c r="L21" s="46">
        <f t="shared" si="3"/>
        <v>8800</v>
      </c>
    </row>
    <row r="22" spans="1:12" ht="19" customHeight="1" x14ac:dyDescent="0.35">
      <c r="A22" s="48" t="s">
        <v>665</v>
      </c>
      <c r="B22" s="48" t="s">
        <v>695</v>
      </c>
      <c r="C22" s="52" t="s">
        <v>680</v>
      </c>
      <c r="D22" s="117" t="s">
        <v>307</v>
      </c>
      <c r="E22" s="45">
        <v>740</v>
      </c>
      <c r="F22" s="47" t="s">
        <v>676</v>
      </c>
      <c r="G22" s="52">
        <v>1</v>
      </c>
      <c r="H22" s="45"/>
      <c r="I22" s="46"/>
      <c r="J22" s="46">
        <v>10300</v>
      </c>
      <c r="K22" s="46">
        <f t="shared" si="2"/>
        <v>10300</v>
      </c>
      <c r="L22" s="46">
        <f t="shared" si="3"/>
        <v>10300</v>
      </c>
    </row>
    <row r="23" spans="1:12" ht="19" customHeight="1" x14ac:dyDescent="0.35">
      <c r="A23" s="48" t="s">
        <v>665</v>
      </c>
      <c r="B23" s="48" t="s">
        <v>695</v>
      </c>
      <c r="C23" s="52" t="s">
        <v>681</v>
      </c>
      <c r="D23" s="117" t="s">
        <v>307</v>
      </c>
      <c r="E23" s="45">
        <v>1020</v>
      </c>
      <c r="F23" s="47" t="s">
        <v>676</v>
      </c>
      <c r="G23" s="52">
        <v>1</v>
      </c>
      <c r="H23" s="45"/>
      <c r="I23" s="45"/>
      <c r="J23" s="45">
        <v>12300</v>
      </c>
      <c r="K23" s="46">
        <f t="shared" si="2"/>
        <v>12300</v>
      </c>
      <c r="L23" s="46">
        <f t="shared" si="3"/>
        <v>12300</v>
      </c>
    </row>
    <row r="24" spans="1:12" ht="19" customHeight="1" x14ac:dyDescent="0.35">
      <c r="A24" s="48" t="s">
        <v>665</v>
      </c>
      <c r="B24" s="48" t="s">
        <v>695</v>
      </c>
      <c r="C24" s="52" t="s">
        <v>682</v>
      </c>
      <c r="D24" s="117" t="s">
        <v>307</v>
      </c>
      <c r="E24" s="45">
        <v>1050</v>
      </c>
      <c r="F24" s="47" t="s">
        <v>676</v>
      </c>
      <c r="G24" s="52">
        <v>1</v>
      </c>
      <c r="H24" s="45"/>
      <c r="I24" s="45"/>
      <c r="J24" s="45">
        <v>13000</v>
      </c>
      <c r="K24" s="46">
        <f t="shared" si="2"/>
        <v>13000</v>
      </c>
      <c r="L24" s="46">
        <f t="shared" si="3"/>
        <v>13000</v>
      </c>
    </row>
    <row r="25" spans="1:12" ht="19" customHeight="1" x14ac:dyDescent="0.35">
      <c r="A25" s="48" t="s">
        <v>665</v>
      </c>
      <c r="B25" s="48" t="s">
        <v>695</v>
      </c>
      <c r="C25" s="52" t="s">
        <v>683</v>
      </c>
      <c r="D25" s="117" t="s">
        <v>307</v>
      </c>
      <c r="E25" s="45">
        <v>1600</v>
      </c>
      <c r="F25" s="47" t="s">
        <v>676</v>
      </c>
      <c r="G25" s="52">
        <v>1</v>
      </c>
      <c r="H25" s="45"/>
      <c r="I25" s="45"/>
      <c r="J25" s="45">
        <v>16200</v>
      </c>
      <c r="K25" s="46">
        <f t="shared" si="2"/>
        <v>16200</v>
      </c>
      <c r="L25" s="46">
        <f t="shared" si="3"/>
        <v>16200</v>
      </c>
    </row>
    <row r="26" spans="1:12" s="5" customFormat="1" ht="19" customHeight="1" x14ac:dyDescent="0.2">
      <c r="A26" s="286" t="s">
        <v>684</v>
      </c>
      <c r="B26" s="287"/>
      <c r="C26" s="287"/>
      <c r="D26" s="287"/>
      <c r="E26" s="287"/>
      <c r="F26" s="287"/>
      <c r="G26" s="287"/>
      <c r="H26" s="287"/>
      <c r="I26" s="287"/>
      <c r="J26" s="287"/>
      <c r="K26" s="288"/>
      <c r="L26" s="62"/>
    </row>
    <row r="27" spans="1:12" ht="19" customHeight="1" x14ac:dyDescent="0.35">
      <c r="A27" s="48" t="s">
        <v>665</v>
      </c>
      <c r="B27" s="48" t="s">
        <v>695</v>
      </c>
      <c r="C27" s="52" t="s">
        <v>685</v>
      </c>
      <c r="D27" s="117" t="s">
        <v>307</v>
      </c>
      <c r="E27" s="45">
        <v>1900</v>
      </c>
      <c r="F27" s="47" t="s">
        <v>689</v>
      </c>
      <c r="G27" s="53">
        <v>1</v>
      </c>
      <c r="H27" s="46"/>
      <c r="I27" s="46"/>
      <c r="J27" s="46">
        <v>34200</v>
      </c>
      <c r="K27" s="46">
        <f>J27-J27*$K$9/100</f>
        <v>34200</v>
      </c>
      <c r="L27" s="45">
        <f>K27*G27</f>
        <v>34200</v>
      </c>
    </row>
    <row r="28" spans="1:12" ht="19" customHeight="1" x14ac:dyDescent="0.35">
      <c r="A28" s="48" t="s">
        <v>665</v>
      </c>
      <c r="B28" s="48" t="s">
        <v>695</v>
      </c>
      <c r="C28" s="52" t="s">
        <v>686</v>
      </c>
      <c r="D28" s="117" t="s">
        <v>307</v>
      </c>
      <c r="E28" s="45">
        <v>3150</v>
      </c>
      <c r="F28" s="47" t="s">
        <v>689</v>
      </c>
      <c r="G28" s="52">
        <v>1</v>
      </c>
      <c r="H28" s="45"/>
      <c r="I28" s="46"/>
      <c r="J28" s="46">
        <v>47000</v>
      </c>
      <c r="K28" s="46">
        <f>J28-J28*$K$9/100</f>
        <v>47000</v>
      </c>
      <c r="L28" s="46">
        <f>K28*G28</f>
        <v>47000</v>
      </c>
    </row>
    <row r="29" spans="1:12" ht="19" customHeight="1" x14ac:dyDescent="0.35">
      <c r="A29" s="48" t="s">
        <v>665</v>
      </c>
      <c r="B29" s="48" t="s">
        <v>695</v>
      </c>
      <c r="C29" s="52" t="s">
        <v>687</v>
      </c>
      <c r="D29" s="117" t="s">
        <v>307</v>
      </c>
      <c r="E29" s="45">
        <v>6450</v>
      </c>
      <c r="F29" s="47" t="s">
        <v>690</v>
      </c>
      <c r="G29" s="52">
        <v>1</v>
      </c>
      <c r="H29" s="45"/>
      <c r="I29" s="46"/>
      <c r="J29" s="46">
        <v>71600</v>
      </c>
      <c r="K29" s="46">
        <f>J29-J29*$K$9/100</f>
        <v>71600</v>
      </c>
      <c r="L29" s="46">
        <f>K29*G29</f>
        <v>71600</v>
      </c>
    </row>
    <row r="30" spans="1:12" ht="19" customHeight="1" x14ac:dyDescent="0.35">
      <c r="A30" s="48" t="s">
        <v>665</v>
      </c>
      <c r="B30" s="48" t="s">
        <v>695</v>
      </c>
      <c r="C30" s="52" t="s">
        <v>688</v>
      </c>
      <c r="D30" s="117" t="s">
        <v>307</v>
      </c>
      <c r="E30" s="45">
        <v>8850</v>
      </c>
      <c r="F30" s="47" t="s">
        <v>690</v>
      </c>
      <c r="G30" s="52">
        <v>1</v>
      </c>
      <c r="H30" s="45"/>
      <c r="I30" s="45"/>
      <c r="J30" s="45">
        <v>78300</v>
      </c>
      <c r="K30" s="46">
        <f>J30-J30*$K$9/100</f>
        <v>78300</v>
      </c>
      <c r="L30" s="46">
        <f>K30*G30</f>
        <v>78300</v>
      </c>
    </row>
    <row r="31" spans="1:12" s="5" customFormat="1" ht="19" customHeight="1" x14ac:dyDescent="0.2">
      <c r="A31" s="286" t="s">
        <v>691</v>
      </c>
      <c r="B31" s="287"/>
      <c r="C31" s="287"/>
      <c r="D31" s="287"/>
      <c r="E31" s="287"/>
      <c r="F31" s="287"/>
      <c r="G31" s="287"/>
      <c r="H31" s="287"/>
      <c r="I31" s="287"/>
      <c r="J31" s="287"/>
      <c r="K31" s="288"/>
      <c r="L31" s="62"/>
    </row>
    <row r="32" spans="1:12" ht="19" customHeight="1" x14ac:dyDescent="0.35">
      <c r="A32" s="48" t="s">
        <v>665</v>
      </c>
      <c r="B32" s="48" t="s">
        <v>695</v>
      </c>
      <c r="C32" s="52" t="s">
        <v>692</v>
      </c>
      <c r="D32" s="117" t="s">
        <v>307</v>
      </c>
      <c r="E32" s="45">
        <v>1310</v>
      </c>
      <c r="F32" s="47" t="s">
        <v>676</v>
      </c>
      <c r="G32" s="52">
        <v>1</v>
      </c>
      <c r="H32" s="45"/>
      <c r="I32" s="45"/>
      <c r="J32" s="45">
        <v>25300</v>
      </c>
      <c r="K32" s="46">
        <f>J32-J32*$K$9/100</f>
        <v>25300</v>
      </c>
      <c r="L32" s="46">
        <f>K32*G32</f>
        <v>25300</v>
      </c>
    </row>
    <row r="33" spans="1:12" ht="19" customHeight="1" x14ac:dyDescent="0.35">
      <c r="A33" s="48" t="s">
        <v>665</v>
      </c>
      <c r="B33" s="48" t="s">
        <v>695</v>
      </c>
      <c r="C33" s="52" t="s">
        <v>693</v>
      </c>
      <c r="D33" s="117" t="s">
        <v>307</v>
      </c>
      <c r="E33" s="45">
        <v>2100</v>
      </c>
      <c r="F33" s="47" t="s">
        <v>676</v>
      </c>
      <c r="G33" s="52">
        <v>1</v>
      </c>
      <c r="H33" s="45"/>
      <c r="I33" s="45"/>
      <c r="J33" s="45">
        <v>52100</v>
      </c>
      <c r="K33" s="46">
        <f>J33-J33*$K$9/100</f>
        <v>52100</v>
      </c>
      <c r="L33" s="46">
        <f>K33*G33</f>
        <v>52100</v>
      </c>
    </row>
    <row r="34" spans="1:12" ht="19" customHeight="1" x14ac:dyDescent="0.35">
      <c r="A34" s="48" t="s">
        <v>665</v>
      </c>
      <c r="B34" s="48" t="s">
        <v>695</v>
      </c>
      <c r="C34" s="52" t="s">
        <v>694</v>
      </c>
      <c r="D34" s="117" t="s">
        <v>307</v>
      </c>
      <c r="E34" s="45">
        <v>3500</v>
      </c>
      <c r="F34" s="47" t="s">
        <v>676</v>
      </c>
      <c r="G34" s="52">
        <v>1</v>
      </c>
      <c r="H34" s="45"/>
      <c r="I34" s="45"/>
      <c r="J34" s="45">
        <v>68099.555555555562</v>
      </c>
      <c r="K34" s="46">
        <f>J34-J34*$K$9/100</f>
        <v>68099.555555555562</v>
      </c>
      <c r="L34" s="46">
        <f>K34*G34</f>
        <v>68099.555555555562</v>
      </c>
    </row>
    <row r="35" spans="1:12" s="5" customFormat="1" ht="19" customHeight="1" x14ac:dyDescent="0.2">
      <c r="A35" s="286" t="s">
        <v>868</v>
      </c>
      <c r="B35" s="287"/>
      <c r="C35" s="287"/>
      <c r="D35" s="287"/>
      <c r="E35" s="287"/>
      <c r="F35" s="287"/>
      <c r="G35" s="287"/>
      <c r="H35" s="287"/>
      <c r="I35" s="287"/>
      <c r="J35" s="287"/>
      <c r="K35" s="288"/>
      <c r="L35" s="62"/>
    </row>
    <row r="36" spans="1:12" ht="19" customHeight="1" x14ac:dyDescent="0.35">
      <c r="A36" s="48" t="s">
        <v>868</v>
      </c>
      <c r="B36" s="48"/>
      <c r="C36" s="52" t="s">
        <v>869</v>
      </c>
      <c r="D36" s="117" t="s">
        <v>307</v>
      </c>
      <c r="E36" s="45"/>
      <c r="F36" s="47"/>
      <c r="G36" s="52">
        <v>1</v>
      </c>
      <c r="H36" s="45"/>
      <c r="I36" s="45"/>
      <c r="J36" s="45">
        <v>3800</v>
      </c>
      <c r="K36" s="46">
        <f>J36-J36*$K$9/100</f>
        <v>3800</v>
      </c>
      <c r="L36" s="46">
        <f>K36*G36</f>
        <v>3800</v>
      </c>
    </row>
    <row r="37" spans="1:12" ht="21.75" customHeight="1" x14ac:dyDescent="0.2">
      <c r="A37" s="236" t="s">
        <v>139</v>
      </c>
      <c r="B37" s="236"/>
      <c r="C37" s="236"/>
      <c r="D37" s="236"/>
      <c r="E37" s="236"/>
      <c r="F37" s="236"/>
      <c r="G37" s="236"/>
      <c r="H37" s="236"/>
      <c r="I37" s="236"/>
      <c r="J37" s="236"/>
      <c r="K37" s="236"/>
    </row>
    <row r="38" spans="1:12" x14ac:dyDescent="0.2">
      <c r="I38" s="40"/>
    </row>
    <row r="39" spans="1:12" ht="93" customHeight="1" x14ac:dyDescent="0.3">
      <c r="A39" s="227" t="s">
        <v>1244</v>
      </c>
      <c r="B39" s="283"/>
      <c r="C39" s="283"/>
      <c r="D39" s="283"/>
      <c r="E39" s="283"/>
      <c r="F39" s="283"/>
      <c r="G39" s="283"/>
      <c r="H39" s="283"/>
      <c r="I39" s="283"/>
    </row>
  </sheetData>
  <mergeCells count="16">
    <mergeCell ref="L10:L11"/>
    <mergeCell ref="A12:K12"/>
    <mergeCell ref="A37:K37"/>
    <mergeCell ref="A39:I39"/>
    <mergeCell ref="A19:K19"/>
    <mergeCell ref="A26:K26"/>
    <mergeCell ref="A31:K31"/>
    <mergeCell ref="A35:K35"/>
    <mergeCell ref="A2:K2"/>
    <mergeCell ref="C9:E9"/>
    <mergeCell ref="A10:A11"/>
    <mergeCell ref="B10:B11"/>
    <mergeCell ref="C10:C11"/>
    <mergeCell ref="E10:F10"/>
    <mergeCell ref="G10:G11"/>
    <mergeCell ref="H10:J10"/>
  </mergeCells>
  <phoneticPr fontId="46" type="noConversion"/>
  <hyperlinks>
    <hyperlink ref="C9:E9" location="Исходный!R1C1" display="В Исходный прайс" xr:uid="{29B89780-668E-4816-A28D-BBA67C34FBFD}"/>
  </hyperlinks>
  <pageMargins left="0.23622047244094491" right="0.19685039370078741" top="0.15748031496062992" bottom="0.15748031496062992" header="0.15748031496062992" footer="0.15748031496062992"/>
  <pageSetup paperSize="9" scale="66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60A26-2C5D-4662-AB21-666735EC5DD6}">
  <sheetPr>
    <pageSetUpPr fitToPage="1"/>
  </sheetPr>
  <dimension ref="A1:L24"/>
  <sheetViews>
    <sheetView topLeftCell="A2" zoomScale="80" zoomScaleNormal="80" workbookViewId="0">
      <selection activeCell="C9" sqref="C9:E9"/>
    </sheetView>
  </sheetViews>
  <sheetFormatPr defaultColWidth="9.1796875" defaultRowHeight="10" x14ac:dyDescent="0.2"/>
  <cols>
    <col min="1" max="1" width="45.7265625" style="1" customWidth="1"/>
    <col min="2" max="2" width="15.7265625" style="1" customWidth="1"/>
    <col min="3" max="3" width="22.81640625" style="1" customWidth="1"/>
    <col min="4" max="4" width="7.54296875" style="1" customWidth="1"/>
    <col min="5" max="5" width="10.26953125" style="1" customWidth="1"/>
    <col min="6" max="6" width="18.7265625" style="131" customWidth="1"/>
    <col min="7" max="7" width="0.1796875" style="1" hidden="1" customWidth="1"/>
    <col min="8" max="8" width="8.7265625" style="1" customWidth="1"/>
    <col min="9" max="9" width="13.54296875" style="3" customWidth="1"/>
    <col min="10" max="10" width="13.54296875" style="1" customWidth="1"/>
    <col min="11" max="11" width="15.54296875" style="1" customWidth="1"/>
    <col min="12" max="12" width="13.54296875" style="1" hidden="1" customWidth="1"/>
    <col min="13" max="16384" width="9.1796875" style="1"/>
  </cols>
  <sheetData>
    <row r="1" spans="1:12" ht="4.5" hidden="1" customHeight="1" x14ac:dyDescent="0.2"/>
    <row r="2" spans="1:12" ht="90" customHeight="1" x14ac:dyDescent="0.2">
      <c r="A2" s="289" t="s">
        <v>870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2" ht="16.5" customHeight="1" x14ac:dyDescent="0.2">
      <c r="A11" s="241"/>
      <c r="B11" s="241"/>
      <c r="C11" s="241"/>
      <c r="D11" s="83" t="s">
        <v>315</v>
      </c>
      <c r="E11" s="85" t="s">
        <v>675</v>
      </c>
      <c r="F11" s="132" t="s">
        <v>872</v>
      </c>
      <c r="G11" s="241"/>
      <c r="H11" s="85" t="s">
        <v>8</v>
      </c>
      <c r="I11" s="45" t="s">
        <v>6</v>
      </c>
      <c r="J11" s="52" t="s">
        <v>7</v>
      </c>
      <c r="K11" s="52" t="s">
        <v>74</v>
      </c>
      <c r="L11" s="235"/>
    </row>
    <row r="12" spans="1:12" s="5" customFormat="1" ht="19" customHeight="1" x14ac:dyDescent="0.2">
      <c r="A12" s="286" t="s">
        <v>871</v>
      </c>
      <c r="B12" s="287"/>
      <c r="C12" s="287"/>
      <c r="D12" s="287"/>
      <c r="E12" s="287"/>
      <c r="F12" s="287"/>
      <c r="G12" s="287"/>
      <c r="H12" s="287"/>
      <c r="I12" s="287"/>
      <c r="J12" s="287"/>
      <c r="K12" s="288"/>
      <c r="L12" s="62"/>
    </row>
    <row r="13" spans="1:12" ht="19" customHeight="1" x14ac:dyDescent="0.35">
      <c r="A13" s="48" t="s">
        <v>871</v>
      </c>
      <c r="B13" s="48" t="s">
        <v>666</v>
      </c>
      <c r="C13" s="52" t="s">
        <v>886</v>
      </c>
      <c r="D13" s="117" t="s">
        <v>307</v>
      </c>
      <c r="E13" s="45" t="s">
        <v>873</v>
      </c>
      <c r="F13" s="47" t="s">
        <v>874</v>
      </c>
      <c r="G13" s="53">
        <v>1</v>
      </c>
      <c r="H13" s="46"/>
      <c r="I13" s="46"/>
      <c r="J13" s="46">
        <v>10000</v>
      </c>
      <c r="K13" s="46">
        <f>J13-J13*$K$9/100</f>
        <v>10000</v>
      </c>
      <c r="L13" s="45">
        <f>K13*G13</f>
        <v>10000</v>
      </c>
    </row>
    <row r="14" spans="1:12" ht="19" customHeight="1" x14ac:dyDescent="0.35">
      <c r="A14" s="48" t="s">
        <v>871</v>
      </c>
      <c r="B14" s="48" t="s">
        <v>666</v>
      </c>
      <c r="C14" s="52" t="s">
        <v>875</v>
      </c>
      <c r="D14" s="117" t="s">
        <v>307</v>
      </c>
      <c r="E14" s="45" t="s">
        <v>873</v>
      </c>
      <c r="F14" s="47" t="s">
        <v>874</v>
      </c>
      <c r="G14" s="52">
        <v>1</v>
      </c>
      <c r="H14" s="45"/>
      <c r="I14" s="46"/>
      <c r="J14" s="46">
        <v>13100</v>
      </c>
      <c r="K14" s="46">
        <f>J14-J14*$K$9/100</f>
        <v>13100</v>
      </c>
      <c r="L14" s="46">
        <f>K14*G14</f>
        <v>13100</v>
      </c>
    </row>
    <row r="15" spans="1:12" ht="19" customHeight="1" x14ac:dyDescent="0.35">
      <c r="A15" s="48" t="s">
        <v>871</v>
      </c>
      <c r="B15" s="48" t="s">
        <v>666</v>
      </c>
      <c r="C15" s="52" t="s">
        <v>876</v>
      </c>
      <c r="D15" s="117"/>
      <c r="E15" s="45" t="s">
        <v>877</v>
      </c>
      <c r="F15" s="47" t="s">
        <v>878</v>
      </c>
      <c r="G15" s="52"/>
      <c r="H15" s="45"/>
      <c r="I15" s="46"/>
      <c r="J15" s="46">
        <v>13800</v>
      </c>
      <c r="K15" s="46">
        <f>J15-J15*$K$9/100</f>
        <v>13800</v>
      </c>
      <c r="L15" s="46">
        <f>K15*G15</f>
        <v>0</v>
      </c>
    </row>
    <row r="16" spans="1:12" ht="19" customHeight="1" x14ac:dyDescent="0.35">
      <c r="A16" s="48"/>
      <c r="B16" s="48"/>
      <c r="C16" s="52"/>
      <c r="D16" s="117"/>
      <c r="E16" s="45"/>
      <c r="F16" s="47"/>
      <c r="G16" s="52"/>
      <c r="H16" s="45"/>
      <c r="I16" s="45"/>
      <c r="J16" s="45"/>
      <c r="K16" s="46"/>
      <c r="L16" s="46">
        <f>K16*G16</f>
        <v>0</v>
      </c>
    </row>
    <row r="17" spans="1:12" s="5" customFormat="1" ht="19" customHeight="1" x14ac:dyDescent="0.2">
      <c r="A17" s="286" t="s">
        <v>879</v>
      </c>
      <c r="B17" s="287"/>
      <c r="C17" s="287"/>
      <c r="D17" s="287"/>
      <c r="E17" s="287"/>
      <c r="F17" s="287"/>
      <c r="G17" s="287"/>
      <c r="H17" s="287"/>
      <c r="I17" s="287"/>
      <c r="J17" s="287"/>
      <c r="K17" s="288"/>
      <c r="L17" s="62"/>
    </row>
    <row r="18" spans="1:12" ht="19" customHeight="1" x14ac:dyDescent="0.35">
      <c r="A18" s="48" t="s">
        <v>880</v>
      </c>
      <c r="B18" s="48" t="s">
        <v>666</v>
      </c>
      <c r="C18" s="52" t="s">
        <v>881</v>
      </c>
      <c r="D18" s="117" t="s">
        <v>307</v>
      </c>
      <c r="E18" s="45" t="s">
        <v>873</v>
      </c>
      <c r="F18" s="47" t="s">
        <v>882</v>
      </c>
      <c r="G18" s="53">
        <v>1</v>
      </c>
      <c r="H18" s="46"/>
      <c r="I18" s="46"/>
      <c r="J18" s="46">
        <v>14100</v>
      </c>
      <c r="K18" s="46">
        <f>J18-J18*$K$9/100</f>
        <v>14100</v>
      </c>
      <c r="L18" s="45">
        <f>K18*G18</f>
        <v>14100</v>
      </c>
    </row>
    <row r="19" spans="1:12" ht="19" customHeight="1" x14ac:dyDescent="0.35">
      <c r="A19" s="48" t="s">
        <v>880</v>
      </c>
      <c r="B19" s="48" t="s">
        <v>666</v>
      </c>
      <c r="C19" s="52" t="s">
        <v>887</v>
      </c>
      <c r="D19" s="117" t="s">
        <v>307</v>
      </c>
      <c r="E19" s="45" t="s">
        <v>883</v>
      </c>
      <c r="F19" s="47" t="s">
        <v>884</v>
      </c>
      <c r="G19" s="52">
        <v>1</v>
      </c>
      <c r="H19" s="45"/>
      <c r="I19" s="46"/>
      <c r="J19" s="46">
        <v>26200</v>
      </c>
      <c r="K19" s="46">
        <f>J19-J19*$K$9/100</f>
        <v>26200</v>
      </c>
      <c r="L19" s="46">
        <f>K19*G19</f>
        <v>26200</v>
      </c>
    </row>
    <row r="20" spans="1:12" ht="19" customHeight="1" x14ac:dyDescent="0.35">
      <c r="A20" s="48" t="s">
        <v>880</v>
      </c>
      <c r="B20" s="48" t="s">
        <v>666</v>
      </c>
      <c r="C20" s="52" t="s">
        <v>885</v>
      </c>
      <c r="D20" s="117" t="s">
        <v>307</v>
      </c>
      <c r="E20" s="45" t="s">
        <v>873</v>
      </c>
      <c r="F20" s="47" t="s">
        <v>882</v>
      </c>
      <c r="G20" s="52">
        <v>1</v>
      </c>
      <c r="H20" s="45"/>
      <c r="I20" s="46"/>
      <c r="J20" s="46">
        <v>20000</v>
      </c>
      <c r="K20" s="46">
        <f>J20-J20*$K$9/100</f>
        <v>20000</v>
      </c>
      <c r="L20" s="46">
        <f>K20*G20</f>
        <v>20000</v>
      </c>
    </row>
    <row r="21" spans="1:12" ht="19" customHeight="1" x14ac:dyDescent="0.35">
      <c r="A21" s="48"/>
      <c r="B21" s="48"/>
      <c r="C21" s="52"/>
      <c r="D21" s="117"/>
      <c r="E21" s="45"/>
      <c r="F21" s="47"/>
      <c r="G21" s="52"/>
      <c r="H21" s="45"/>
      <c r="I21" s="45"/>
      <c r="J21" s="45"/>
      <c r="K21" s="46"/>
      <c r="L21" s="46">
        <f>K21*G21</f>
        <v>0</v>
      </c>
    </row>
    <row r="22" spans="1:12" ht="21.75" customHeight="1" x14ac:dyDescent="0.2">
      <c r="A22" s="236" t="s">
        <v>139</v>
      </c>
      <c r="B22" s="236"/>
      <c r="C22" s="236"/>
      <c r="D22" s="236"/>
      <c r="E22" s="236"/>
      <c r="F22" s="236"/>
      <c r="G22" s="236"/>
      <c r="H22" s="236"/>
      <c r="I22" s="236"/>
      <c r="J22" s="236"/>
      <c r="K22" s="236"/>
    </row>
    <row r="23" spans="1:12" x14ac:dyDescent="0.2">
      <c r="I23" s="40"/>
    </row>
    <row r="24" spans="1:12" ht="93" customHeight="1" x14ac:dyDescent="0.3">
      <c r="A24" s="227" t="s">
        <v>1244</v>
      </c>
      <c r="B24" s="283"/>
      <c r="C24" s="283"/>
      <c r="D24" s="283"/>
      <c r="E24" s="283"/>
      <c r="F24" s="283"/>
      <c r="G24" s="283"/>
      <c r="H24" s="283"/>
      <c r="I24" s="283"/>
    </row>
  </sheetData>
  <mergeCells count="13">
    <mergeCell ref="A2:K2"/>
    <mergeCell ref="C9:E9"/>
    <mergeCell ref="A10:A11"/>
    <mergeCell ref="B10:B11"/>
    <mergeCell ref="C10:C11"/>
    <mergeCell ref="E10:F10"/>
    <mergeCell ref="G10:G11"/>
    <mergeCell ref="H10:J10"/>
    <mergeCell ref="A22:K22"/>
    <mergeCell ref="A24:I24"/>
    <mergeCell ref="L10:L11"/>
    <mergeCell ref="A12:K12"/>
    <mergeCell ref="A17:K17"/>
  </mergeCells>
  <phoneticPr fontId="46" type="noConversion"/>
  <hyperlinks>
    <hyperlink ref="C9:E9" location="Исходный!R1C1" display="В Исходный прайс" xr:uid="{C963E47A-93E6-401C-AD5E-EE519EB96936}"/>
  </hyperlinks>
  <pageMargins left="0.23622047244094491" right="0.19685039370078741" top="0.15748031496062992" bottom="0.15748031496062992" header="0.15748031496062992" footer="0.15748031496062992"/>
  <pageSetup paperSize="9" scale="5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C4D65-D238-4D78-B93C-5ECBECC544B0}">
  <sheetPr>
    <pageSetUpPr fitToPage="1"/>
  </sheetPr>
  <dimension ref="A1:M38"/>
  <sheetViews>
    <sheetView topLeftCell="A2" zoomScale="80" zoomScaleNormal="80" workbookViewId="0">
      <selection activeCell="A44" sqref="A44"/>
    </sheetView>
  </sheetViews>
  <sheetFormatPr defaultColWidth="9.1796875" defaultRowHeight="10" x14ac:dyDescent="0.2"/>
  <cols>
    <col min="1" max="1" width="46.453125" style="1" customWidth="1"/>
    <col min="2" max="2" width="20.453125" style="1" customWidth="1"/>
    <col min="3" max="3" width="35.54296875" style="1" customWidth="1"/>
    <col min="4" max="4" width="9.1796875" style="1"/>
    <col min="5" max="6" width="10.54296875" style="1" customWidth="1"/>
    <col min="7" max="7" width="8.54296875" style="1" hidden="1" customWidth="1"/>
    <col min="8" max="8" width="13.54296875" style="1" customWidth="1"/>
    <col min="9" max="9" width="13.54296875" style="3" customWidth="1"/>
    <col min="10" max="11" width="13.54296875" style="1" customWidth="1"/>
    <col min="12" max="12" width="13.54296875" style="1" hidden="1" customWidth="1"/>
    <col min="13" max="13" width="9.7265625" style="1" customWidth="1"/>
    <col min="14" max="16384" width="9.1796875" style="1"/>
  </cols>
  <sheetData>
    <row r="1" spans="1:12" ht="4.5" hidden="1" customHeight="1" x14ac:dyDescent="0.2"/>
    <row r="2" spans="1:12" ht="90" customHeight="1" x14ac:dyDescent="0.2">
      <c r="A2" s="290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63" t="s">
        <v>140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2">
      <c r="A10" s="241" t="s">
        <v>2</v>
      </c>
      <c r="B10" s="241" t="s">
        <v>11</v>
      </c>
      <c r="C10" s="241" t="s">
        <v>3</v>
      </c>
      <c r="E10" s="241" t="s">
        <v>71</v>
      </c>
      <c r="F10" s="241"/>
      <c r="G10" s="241" t="s">
        <v>1</v>
      </c>
      <c r="H10" s="241" t="s">
        <v>72</v>
      </c>
      <c r="I10" s="241"/>
      <c r="J10" s="241"/>
      <c r="K10" s="44" t="s">
        <v>73</v>
      </c>
      <c r="L10" s="234" t="s">
        <v>5</v>
      </c>
    </row>
    <row r="11" spans="1:12" ht="16.5" customHeight="1" x14ac:dyDescent="0.2">
      <c r="A11" s="241"/>
      <c r="B11" s="241"/>
      <c r="C11" s="241"/>
      <c r="D11" s="83" t="s">
        <v>315</v>
      </c>
      <c r="E11" s="52" t="s">
        <v>9</v>
      </c>
      <c r="F11" s="49" t="s">
        <v>10</v>
      </c>
      <c r="G11" s="241"/>
      <c r="H11" s="52" t="s">
        <v>8</v>
      </c>
      <c r="I11" s="45" t="s">
        <v>6</v>
      </c>
      <c r="J11" s="52" t="s">
        <v>7</v>
      </c>
      <c r="K11" s="52" t="s">
        <v>74</v>
      </c>
      <c r="L11" s="235"/>
    </row>
    <row r="12" spans="1:12" s="5" customFormat="1" ht="19" customHeight="1" x14ac:dyDescent="0.2">
      <c r="A12" s="286" t="s">
        <v>776</v>
      </c>
      <c r="B12" s="287"/>
      <c r="C12" s="287"/>
      <c r="D12" s="287"/>
      <c r="E12" s="287"/>
      <c r="F12" s="287"/>
      <c r="G12" s="287"/>
      <c r="H12" s="287"/>
      <c r="I12" s="287"/>
      <c r="J12" s="287"/>
      <c r="K12" s="288"/>
      <c r="L12" s="62"/>
    </row>
    <row r="13" spans="1:12" ht="19" customHeight="1" x14ac:dyDescent="0.35">
      <c r="A13" s="48" t="s">
        <v>771</v>
      </c>
      <c r="B13" s="48" t="s">
        <v>772</v>
      </c>
      <c r="C13" s="52" t="s">
        <v>775</v>
      </c>
      <c r="D13" s="117" t="s">
        <v>307</v>
      </c>
      <c r="E13" s="66"/>
      <c r="F13" s="66"/>
      <c r="G13" s="52">
        <v>1</v>
      </c>
      <c r="H13" s="45"/>
      <c r="I13" s="46"/>
      <c r="J13" s="46">
        <v>121000</v>
      </c>
      <c r="K13" s="46">
        <f>J13-J13*$K$9/100</f>
        <v>121000</v>
      </c>
      <c r="L13" s="46">
        <f>K13*G13</f>
        <v>121000</v>
      </c>
    </row>
    <row r="14" spans="1:12" ht="19" customHeight="1" x14ac:dyDescent="0.35">
      <c r="A14" s="48" t="s">
        <v>771</v>
      </c>
      <c r="B14" s="48" t="s">
        <v>772</v>
      </c>
      <c r="C14" s="52" t="s">
        <v>777</v>
      </c>
      <c r="D14" s="117" t="s">
        <v>307</v>
      </c>
      <c r="E14" s="66"/>
      <c r="F14" s="66"/>
      <c r="G14" s="52">
        <v>1</v>
      </c>
      <c r="H14" s="45"/>
      <c r="I14" s="46"/>
      <c r="J14" s="46">
        <v>95500</v>
      </c>
      <c r="K14" s="46">
        <f>J14-J14*$K$9/100</f>
        <v>95500</v>
      </c>
      <c r="L14" s="46">
        <f>K14*G14</f>
        <v>95500</v>
      </c>
    </row>
    <row r="15" spans="1:12" s="5" customFormat="1" ht="19" customHeight="1" x14ac:dyDescent="0.2">
      <c r="A15" s="286" t="s">
        <v>778</v>
      </c>
      <c r="B15" s="287"/>
      <c r="C15" s="287"/>
      <c r="D15" s="287"/>
      <c r="E15" s="287"/>
      <c r="F15" s="287"/>
      <c r="G15" s="287"/>
      <c r="H15" s="287"/>
      <c r="I15" s="287"/>
      <c r="J15" s="287"/>
      <c r="K15" s="288"/>
      <c r="L15" s="62"/>
    </row>
    <row r="16" spans="1:12" ht="19" customHeight="1" x14ac:dyDescent="0.35">
      <c r="A16" s="48" t="s">
        <v>771</v>
      </c>
      <c r="B16" s="48" t="s">
        <v>772</v>
      </c>
      <c r="C16" s="147" t="s">
        <v>779</v>
      </c>
      <c r="D16" s="117" t="s">
        <v>307</v>
      </c>
      <c r="E16" s="66"/>
      <c r="F16" s="66"/>
      <c r="G16" s="52">
        <v>1</v>
      </c>
      <c r="H16" s="45"/>
      <c r="I16" s="46"/>
      <c r="J16" s="46">
        <v>142900</v>
      </c>
      <c r="K16" s="46">
        <f>J16-J16*$K$9/100</f>
        <v>142900</v>
      </c>
      <c r="L16" s="46">
        <f>K16*G16</f>
        <v>142900</v>
      </c>
    </row>
    <row r="17" spans="1:12" ht="19" customHeight="1" x14ac:dyDescent="0.35">
      <c r="A17" s="48" t="s">
        <v>771</v>
      </c>
      <c r="B17" s="48" t="s">
        <v>772</v>
      </c>
      <c r="C17" s="147" t="s">
        <v>833</v>
      </c>
      <c r="D17" s="117" t="s">
        <v>307</v>
      </c>
      <c r="E17" s="66"/>
      <c r="F17" s="66"/>
      <c r="G17" s="52">
        <v>1</v>
      </c>
      <c r="H17" s="45"/>
      <c r="I17" s="46"/>
      <c r="J17" s="46">
        <v>71700</v>
      </c>
      <c r="K17" s="46">
        <f>J17-J17*$K$9/100</f>
        <v>71700</v>
      </c>
      <c r="L17" s="46">
        <f>K17*G17</f>
        <v>71700</v>
      </c>
    </row>
    <row r="18" spans="1:12" ht="19" customHeight="1" x14ac:dyDescent="0.2">
      <c r="A18" s="286" t="s">
        <v>827</v>
      </c>
      <c r="B18" s="287"/>
      <c r="C18" s="287"/>
      <c r="D18" s="287"/>
      <c r="E18" s="287"/>
      <c r="F18" s="287"/>
      <c r="G18" s="287"/>
      <c r="H18" s="287"/>
      <c r="I18" s="287"/>
      <c r="J18" s="287"/>
      <c r="K18" s="288"/>
      <c r="L18" s="46"/>
    </row>
    <row r="19" spans="1:12" ht="19" customHeight="1" x14ac:dyDescent="0.35">
      <c r="A19" s="49" t="s">
        <v>827</v>
      </c>
      <c r="B19" s="48" t="s">
        <v>772</v>
      </c>
      <c r="C19" s="116" t="s">
        <v>828</v>
      </c>
      <c r="D19" s="117" t="s">
        <v>307</v>
      </c>
      <c r="F19" s="143"/>
      <c r="G19" s="61">
        <v>1</v>
      </c>
      <c r="H19" s="60"/>
      <c r="I19" s="46" t="s">
        <v>19</v>
      </c>
      <c r="J19" s="46">
        <v>38300</v>
      </c>
      <c r="K19" s="46">
        <f>J19-J19*$K$9/100</f>
        <v>38300</v>
      </c>
      <c r="L19" s="46">
        <f>K19*G19</f>
        <v>38300</v>
      </c>
    </row>
    <row r="20" spans="1:12" ht="19" customHeight="1" x14ac:dyDescent="0.35">
      <c r="A20" s="49" t="s">
        <v>827</v>
      </c>
      <c r="B20" s="48" t="s">
        <v>772</v>
      </c>
      <c r="C20" s="116" t="s">
        <v>829</v>
      </c>
      <c r="D20" s="117" t="s">
        <v>307</v>
      </c>
      <c r="E20" s="145" t="s">
        <v>19</v>
      </c>
      <c r="F20" s="146" t="s">
        <v>19</v>
      </c>
      <c r="G20" s="53">
        <v>1</v>
      </c>
      <c r="H20" s="46" t="s">
        <v>19</v>
      </c>
      <c r="I20" s="46"/>
      <c r="J20" s="46">
        <v>28600</v>
      </c>
      <c r="K20" s="46">
        <f>J20-J20*$K$9/100</f>
        <v>28600</v>
      </c>
      <c r="L20" s="45">
        <f>K20*G20</f>
        <v>28600</v>
      </c>
    </row>
    <row r="21" spans="1:12" ht="19" customHeight="1" x14ac:dyDescent="0.2">
      <c r="A21" s="286" t="s">
        <v>773</v>
      </c>
      <c r="B21" s="287"/>
      <c r="C21" s="287"/>
      <c r="D21" s="287"/>
      <c r="E21" s="287"/>
      <c r="F21" s="287"/>
      <c r="G21" s="287"/>
      <c r="H21" s="287"/>
      <c r="I21" s="287"/>
      <c r="J21" s="287"/>
      <c r="K21" s="288"/>
      <c r="L21" s="46"/>
    </row>
    <row r="22" spans="1:12" ht="19" customHeight="1" x14ac:dyDescent="0.35">
      <c r="A22" s="49" t="s">
        <v>774</v>
      </c>
      <c r="B22" s="48"/>
      <c r="C22" s="116" t="s">
        <v>780</v>
      </c>
      <c r="D22" s="117" t="s">
        <v>307</v>
      </c>
      <c r="F22" s="143"/>
      <c r="G22" s="61">
        <v>1</v>
      </c>
      <c r="H22" s="60"/>
      <c r="I22" s="46" t="s">
        <v>19</v>
      </c>
      <c r="J22" s="46">
        <v>2860</v>
      </c>
      <c r="K22" s="46">
        <f t="shared" ref="K22:K32" si="0">J22-J22*$K$9/100</f>
        <v>2860</v>
      </c>
      <c r="L22" s="46">
        <f t="shared" ref="L22:L32" si="1">K22*G22</f>
        <v>2860</v>
      </c>
    </row>
    <row r="23" spans="1:12" ht="19" customHeight="1" x14ac:dyDescent="0.35">
      <c r="A23" s="49" t="s">
        <v>774</v>
      </c>
      <c r="B23" s="48"/>
      <c r="C23" s="116" t="s">
        <v>1234</v>
      </c>
      <c r="D23" s="117" t="s">
        <v>307</v>
      </c>
      <c r="F23" s="143"/>
      <c r="G23" s="61">
        <v>1</v>
      </c>
      <c r="H23" s="60"/>
      <c r="I23" s="46" t="s">
        <v>19</v>
      </c>
      <c r="J23" s="46">
        <v>3800</v>
      </c>
      <c r="K23" s="46">
        <f>J23-J23*$K$9/100</f>
        <v>3800</v>
      </c>
      <c r="L23" s="46">
        <f>K23*G23</f>
        <v>3800</v>
      </c>
    </row>
    <row r="24" spans="1:12" ht="19" customHeight="1" x14ac:dyDescent="0.35">
      <c r="A24" s="48" t="s">
        <v>781</v>
      </c>
      <c r="B24" s="48"/>
      <c r="C24" s="116" t="s">
        <v>782</v>
      </c>
      <c r="D24" s="117" t="s">
        <v>307</v>
      </c>
      <c r="E24" s="145" t="s">
        <v>19</v>
      </c>
      <c r="F24" s="146" t="s">
        <v>19</v>
      </c>
      <c r="G24" s="53">
        <v>1</v>
      </c>
      <c r="H24" s="46" t="s">
        <v>19</v>
      </c>
      <c r="I24" s="46"/>
      <c r="J24" s="46">
        <v>2700</v>
      </c>
      <c r="K24" s="46">
        <f t="shared" si="0"/>
        <v>2700</v>
      </c>
      <c r="L24" s="45">
        <f t="shared" si="1"/>
        <v>2700</v>
      </c>
    </row>
    <row r="25" spans="1:12" ht="19" customHeight="1" x14ac:dyDescent="0.35">
      <c r="A25" s="48" t="s">
        <v>1235</v>
      </c>
      <c r="B25" s="48"/>
      <c r="C25" s="116" t="s">
        <v>1236</v>
      </c>
      <c r="D25" s="117" t="s">
        <v>307</v>
      </c>
      <c r="E25" s="145" t="s">
        <v>19</v>
      </c>
      <c r="F25" s="146" t="s">
        <v>19</v>
      </c>
      <c r="G25" s="53">
        <v>1</v>
      </c>
      <c r="H25" s="46" t="s">
        <v>19</v>
      </c>
      <c r="I25" s="46"/>
      <c r="J25" s="46">
        <v>3400</v>
      </c>
      <c r="K25" s="46">
        <f>J25-J25*$K$9/100</f>
        <v>3400</v>
      </c>
      <c r="L25" s="45">
        <f>K25*G25</f>
        <v>3400</v>
      </c>
    </row>
    <row r="26" spans="1:12" ht="19" customHeight="1" x14ac:dyDescent="0.35">
      <c r="A26" s="48" t="s">
        <v>783</v>
      </c>
      <c r="B26" s="48"/>
      <c r="C26" s="116" t="s">
        <v>784</v>
      </c>
      <c r="D26" s="117" t="s">
        <v>307</v>
      </c>
      <c r="E26" s="145" t="s">
        <v>19</v>
      </c>
      <c r="F26" s="146" t="s">
        <v>19</v>
      </c>
      <c r="G26" s="53">
        <v>1</v>
      </c>
      <c r="H26" s="46" t="s">
        <v>19</v>
      </c>
      <c r="I26" s="46"/>
      <c r="J26" s="46">
        <v>1880</v>
      </c>
      <c r="K26" s="46">
        <f t="shared" si="0"/>
        <v>1880</v>
      </c>
      <c r="L26" s="45">
        <f t="shared" si="1"/>
        <v>1880</v>
      </c>
    </row>
    <row r="27" spans="1:12" ht="19" customHeight="1" x14ac:dyDescent="0.35">
      <c r="A27" s="48" t="s">
        <v>1201</v>
      </c>
      <c r="B27" s="48"/>
      <c r="C27" s="116" t="s">
        <v>1202</v>
      </c>
      <c r="D27" s="117" t="s">
        <v>307</v>
      </c>
      <c r="E27" s="145" t="s">
        <v>19</v>
      </c>
      <c r="F27" s="146" t="s">
        <v>19</v>
      </c>
      <c r="G27" s="53">
        <v>1</v>
      </c>
      <c r="H27" s="46" t="s">
        <v>19</v>
      </c>
      <c r="I27" s="46"/>
      <c r="J27" s="46">
        <v>2560</v>
      </c>
      <c r="K27" s="46">
        <f t="shared" si="0"/>
        <v>2560</v>
      </c>
      <c r="L27" s="45">
        <f t="shared" si="1"/>
        <v>2560</v>
      </c>
    </row>
    <row r="28" spans="1:12" ht="19" customHeight="1" x14ac:dyDescent="0.35">
      <c r="A28" s="48" t="s">
        <v>1201</v>
      </c>
      <c r="B28" s="48"/>
      <c r="C28" s="116" t="s">
        <v>1237</v>
      </c>
      <c r="D28" s="117" t="s">
        <v>307</v>
      </c>
      <c r="E28" s="145" t="s">
        <v>19</v>
      </c>
      <c r="F28" s="146" t="s">
        <v>19</v>
      </c>
      <c r="G28" s="53">
        <v>1</v>
      </c>
      <c r="H28" s="46" t="s">
        <v>19</v>
      </c>
      <c r="I28" s="46"/>
      <c r="J28" s="46">
        <v>3060</v>
      </c>
      <c r="K28" s="46">
        <f>J28-J28*$K$9/100</f>
        <v>3060</v>
      </c>
      <c r="L28" s="45">
        <f>K28*G28</f>
        <v>3060</v>
      </c>
    </row>
    <row r="29" spans="1:12" ht="19" customHeight="1" x14ac:dyDescent="0.35">
      <c r="A29" s="48" t="s">
        <v>1203</v>
      </c>
      <c r="B29" s="48"/>
      <c r="C29" s="116" t="s">
        <v>1204</v>
      </c>
      <c r="D29" s="117" t="s">
        <v>307</v>
      </c>
      <c r="E29" s="145" t="s">
        <v>19</v>
      </c>
      <c r="F29" s="146" t="s">
        <v>19</v>
      </c>
      <c r="G29" s="53">
        <v>1</v>
      </c>
      <c r="H29" s="46" t="s">
        <v>19</v>
      </c>
      <c r="I29" s="46"/>
      <c r="J29" s="46">
        <v>2560</v>
      </c>
      <c r="K29" s="46">
        <f t="shared" si="0"/>
        <v>2560</v>
      </c>
      <c r="L29" s="45">
        <f t="shared" si="1"/>
        <v>2560</v>
      </c>
    </row>
    <row r="30" spans="1:12" ht="19" customHeight="1" x14ac:dyDescent="0.35">
      <c r="A30" s="48" t="s">
        <v>1203</v>
      </c>
      <c r="B30" s="48"/>
      <c r="C30" s="116" t="s">
        <v>1238</v>
      </c>
      <c r="D30" s="117" t="s">
        <v>307</v>
      </c>
      <c r="E30" s="145" t="s">
        <v>19</v>
      </c>
      <c r="F30" s="146" t="s">
        <v>19</v>
      </c>
      <c r="G30" s="53">
        <v>1</v>
      </c>
      <c r="H30" s="46" t="s">
        <v>19</v>
      </c>
      <c r="I30" s="46"/>
      <c r="J30" s="46">
        <v>3000</v>
      </c>
      <c r="K30" s="46">
        <f>J30-J30*$K$9/100</f>
        <v>3000</v>
      </c>
      <c r="L30" s="45">
        <f>K30*G30</f>
        <v>3000</v>
      </c>
    </row>
    <row r="31" spans="1:12" ht="19" customHeight="1" x14ac:dyDescent="0.35">
      <c r="A31" s="48" t="s">
        <v>916</v>
      </c>
      <c r="B31" s="48"/>
      <c r="C31" s="116" t="s">
        <v>1222</v>
      </c>
      <c r="D31" s="117" t="s">
        <v>307</v>
      </c>
      <c r="E31" s="145" t="s">
        <v>19</v>
      </c>
      <c r="F31" s="146" t="s">
        <v>19</v>
      </c>
      <c r="G31" s="53">
        <v>1</v>
      </c>
      <c r="H31" s="46" t="s">
        <v>19</v>
      </c>
      <c r="I31" s="46"/>
      <c r="J31" s="46">
        <v>7300</v>
      </c>
      <c r="K31" s="46">
        <f>J31-J31*$K$9/100</f>
        <v>7300</v>
      </c>
      <c r="L31" s="45">
        <f>K31*G31</f>
        <v>7300</v>
      </c>
    </row>
    <row r="32" spans="1:12" ht="19" customHeight="1" x14ac:dyDescent="0.35">
      <c r="A32" s="48" t="s">
        <v>916</v>
      </c>
      <c r="B32" s="48"/>
      <c r="C32" s="116" t="s">
        <v>917</v>
      </c>
      <c r="D32" s="117" t="s">
        <v>307</v>
      </c>
      <c r="E32" s="145" t="s">
        <v>19</v>
      </c>
      <c r="F32" s="146" t="s">
        <v>19</v>
      </c>
      <c r="G32" s="53">
        <v>1</v>
      </c>
      <c r="H32" s="46" t="s">
        <v>19</v>
      </c>
      <c r="I32" s="46"/>
      <c r="J32" s="46">
        <v>7300</v>
      </c>
      <c r="K32" s="46">
        <f t="shared" si="0"/>
        <v>7300</v>
      </c>
      <c r="L32" s="45">
        <f t="shared" si="1"/>
        <v>7300</v>
      </c>
    </row>
    <row r="33" spans="1:13" ht="19" customHeight="1" x14ac:dyDescent="0.2">
      <c r="A33" s="286"/>
      <c r="B33" s="287"/>
      <c r="C33" s="287"/>
      <c r="D33" s="287"/>
      <c r="E33" s="287"/>
      <c r="F33" s="287"/>
      <c r="G33" s="287"/>
      <c r="H33" s="287"/>
      <c r="I33" s="287"/>
      <c r="J33" s="287"/>
      <c r="K33" s="288"/>
      <c r="L33" s="46"/>
    </row>
    <row r="34" spans="1:13" ht="19" customHeight="1" x14ac:dyDescent="0.35">
      <c r="A34" s="49" t="s">
        <v>834</v>
      </c>
      <c r="B34" s="48" t="s">
        <v>772</v>
      </c>
      <c r="C34" s="116" t="s">
        <v>835</v>
      </c>
      <c r="D34" s="117" t="s">
        <v>307</v>
      </c>
      <c r="E34" s="143"/>
      <c r="F34" s="144"/>
      <c r="G34" s="61">
        <v>1</v>
      </c>
      <c r="H34" s="60"/>
      <c r="I34" s="46"/>
      <c r="J34" s="46">
        <v>10960</v>
      </c>
      <c r="K34" s="46">
        <f>J34-J34*$K$9/100</f>
        <v>10960</v>
      </c>
      <c r="L34" s="46">
        <f>K34*G34</f>
        <v>10960</v>
      </c>
      <c r="M34" s="3"/>
    </row>
    <row r="35" spans="1:13" ht="19" customHeight="1" x14ac:dyDescent="0.35">
      <c r="A35" s="49" t="s">
        <v>785</v>
      </c>
      <c r="B35" s="48"/>
      <c r="C35" s="116" t="s">
        <v>786</v>
      </c>
      <c r="D35" s="117" t="s">
        <v>307</v>
      </c>
      <c r="E35" s="143"/>
      <c r="F35" s="144"/>
      <c r="G35" s="61">
        <v>1</v>
      </c>
      <c r="H35" s="60"/>
      <c r="I35" s="46"/>
      <c r="J35" s="46">
        <v>54850</v>
      </c>
      <c r="K35" s="46">
        <f>J35-J35*$K$9/100</f>
        <v>54850</v>
      </c>
      <c r="L35" s="46">
        <f>K35*G35</f>
        <v>54850</v>
      </c>
      <c r="M35" s="3"/>
    </row>
    <row r="36" spans="1:13" ht="21.75" customHeight="1" x14ac:dyDescent="0.2">
      <c r="A36" s="236" t="s">
        <v>139</v>
      </c>
      <c r="B36" s="236"/>
      <c r="C36" s="236"/>
      <c r="D36" s="236"/>
      <c r="E36" s="236"/>
      <c r="F36" s="236"/>
      <c r="G36" s="236"/>
      <c r="H36" s="236"/>
      <c r="I36" s="236"/>
      <c r="J36" s="236"/>
      <c r="K36" s="236"/>
    </row>
    <row r="37" spans="1:13" x14ac:dyDescent="0.2">
      <c r="I37" s="40"/>
    </row>
    <row r="38" spans="1:13" ht="93" customHeight="1" x14ac:dyDescent="0.3">
      <c r="A38" s="227" t="s">
        <v>1244</v>
      </c>
      <c r="B38" s="227"/>
      <c r="C38" s="227"/>
      <c r="D38" s="227"/>
      <c r="E38" s="227"/>
      <c r="F38" s="227"/>
      <c r="G38" s="227"/>
      <c r="H38" s="227"/>
      <c r="I38" s="227"/>
    </row>
  </sheetData>
  <mergeCells count="16">
    <mergeCell ref="L10:L11"/>
    <mergeCell ref="A36:K36"/>
    <mergeCell ref="A38:I38"/>
    <mergeCell ref="A21:K21"/>
    <mergeCell ref="A33:K33"/>
    <mergeCell ref="A12:K12"/>
    <mergeCell ref="A15:K15"/>
    <mergeCell ref="A18:K18"/>
    <mergeCell ref="A2:K2"/>
    <mergeCell ref="C9:E9"/>
    <mergeCell ref="A10:A11"/>
    <mergeCell ref="B10:B11"/>
    <mergeCell ref="C10:C11"/>
    <mergeCell ref="E10:F10"/>
    <mergeCell ref="G10:G11"/>
    <mergeCell ref="H10:J10"/>
  </mergeCells>
  <phoneticPr fontId="46" type="noConversion"/>
  <hyperlinks>
    <hyperlink ref="C9:E9" location="Исходный!R1C1" display="В Исходный прайс" xr:uid="{699701B1-B51B-4CAB-B3B1-7800ED7A24E2}"/>
  </hyperlinks>
  <pageMargins left="0.23622047244094491" right="0.19685039370078741" top="0.15748031496062992" bottom="0.15748031496062992" header="0.15748031496062992" footer="0.15748031496062992"/>
  <pageSetup paperSize="9" scale="54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107"/>
  <sheetViews>
    <sheetView topLeftCell="A2" zoomScale="70" zoomScaleNormal="70" workbookViewId="0">
      <selection activeCell="A107" sqref="A107:I107"/>
    </sheetView>
  </sheetViews>
  <sheetFormatPr defaultColWidth="9.1796875" defaultRowHeight="10" x14ac:dyDescent="0.2"/>
  <cols>
    <col min="1" max="1" width="32.26953125" style="1" customWidth="1"/>
    <col min="2" max="2" width="17.1796875" style="1" customWidth="1"/>
    <col min="3" max="3" width="35.54296875" style="1" customWidth="1"/>
    <col min="4" max="4" width="9.1796875" style="1"/>
    <col min="5" max="6" width="10.54296875" style="1" customWidth="1"/>
    <col min="7" max="7" width="8.54296875" style="1" hidden="1" customWidth="1"/>
    <col min="8" max="8" width="13.54296875" style="1" customWidth="1"/>
    <col min="9" max="9" width="13.54296875" style="3" customWidth="1"/>
    <col min="10" max="11" width="13.54296875" style="1" customWidth="1"/>
    <col min="12" max="12" width="13.54296875" style="1" hidden="1" customWidth="1"/>
    <col min="13" max="13" width="9.7265625" style="1" customWidth="1"/>
    <col min="14" max="16384" width="9.1796875" style="1"/>
  </cols>
  <sheetData>
    <row r="1" spans="1:12" ht="4.5" hidden="1" customHeight="1" x14ac:dyDescent="0.2"/>
    <row r="2" spans="1:12" ht="90" customHeight="1" x14ac:dyDescent="0.2">
      <c r="A2" s="292"/>
      <c r="B2" s="293"/>
      <c r="C2" s="293"/>
      <c r="D2" s="291"/>
      <c r="E2" s="293"/>
      <c r="F2" s="293"/>
      <c r="G2" s="293"/>
      <c r="H2" s="293"/>
      <c r="I2" s="293"/>
      <c r="J2" s="293"/>
      <c r="K2" s="293"/>
      <c r="L2" s="31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2" ht="16.5" customHeight="1" x14ac:dyDescent="0.2">
      <c r="A8" s="9"/>
      <c r="B8" s="9"/>
      <c r="C8" s="9"/>
      <c r="E8" s="9"/>
      <c r="F8" s="9"/>
      <c r="G8" s="9"/>
      <c r="H8" s="9"/>
      <c r="I8" s="63" t="s">
        <v>140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v>45</v>
      </c>
      <c r="J9" s="16">
        <f>[2]Исходный!H10</f>
        <v>69.099999999999994</v>
      </c>
      <c r="K9" s="15">
        <f>Исходный!I10</f>
        <v>0</v>
      </c>
      <c r="L9" s="15"/>
    </row>
    <row r="10" spans="1:12" ht="16.5" customHeight="1" x14ac:dyDescent="0.2">
      <c r="A10" s="231" t="s">
        <v>2</v>
      </c>
      <c r="B10" s="231" t="s">
        <v>11</v>
      </c>
      <c r="C10" s="231" t="s">
        <v>3</v>
      </c>
      <c r="E10" s="231"/>
      <c r="F10" s="231"/>
      <c r="G10" s="231" t="s">
        <v>1</v>
      </c>
      <c r="H10" s="231" t="s">
        <v>72</v>
      </c>
      <c r="I10" s="231"/>
      <c r="J10" s="231"/>
      <c r="K10" s="33" t="s">
        <v>73</v>
      </c>
      <c r="L10" s="225" t="s">
        <v>5</v>
      </c>
    </row>
    <row r="11" spans="1:12" ht="16.5" customHeight="1" x14ac:dyDescent="0.2">
      <c r="A11" s="231"/>
      <c r="B11" s="231"/>
      <c r="C11" s="231"/>
      <c r="D11" s="83" t="s">
        <v>306</v>
      </c>
      <c r="E11" s="10"/>
      <c r="F11" s="24"/>
      <c r="G11" s="231"/>
      <c r="H11" s="10" t="s">
        <v>8</v>
      </c>
      <c r="I11" s="11" t="s">
        <v>6</v>
      </c>
      <c r="J11" s="52" t="s">
        <v>7</v>
      </c>
      <c r="K11" s="10" t="s">
        <v>74</v>
      </c>
      <c r="L11" s="226"/>
    </row>
    <row r="12" spans="1:12" s="5" customFormat="1" ht="19" customHeight="1" x14ac:dyDescent="0.2">
      <c r="A12" s="286" t="s">
        <v>221</v>
      </c>
      <c r="B12" s="287"/>
      <c r="C12" s="287"/>
      <c r="D12" s="287"/>
      <c r="E12" s="287"/>
      <c r="F12" s="287"/>
      <c r="G12" s="287"/>
      <c r="H12" s="287"/>
      <c r="I12" s="287"/>
      <c r="J12" s="287"/>
      <c r="K12" s="288"/>
      <c r="L12" s="21"/>
    </row>
    <row r="13" spans="1:12" ht="19" customHeight="1" x14ac:dyDescent="0.2">
      <c r="A13" s="23" t="s">
        <v>220</v>
      </c>
      <c r="B13" s="23" t="s">
        <v>25</v>
      </c>
      <c r="C13" s="75" t="s">
        <v>216</v>
      </c>
      <c r="D13" s="78" t="s">
        <v>307</v>
      </c>
      <c r="E13" s="18"/>
      <c r="F13" s="18"/>
      <c r="G13" s="10">
        <v>1</v>
      </c>
      <c r="H13" s="11"/>
      <c r="I13" s="12"/>
      <c r="J13" s="46">
        <v>0</v>
      </c>
      <c r="K13" s="12">
        <f t="shared" ref="K13:K21" si="0">J13-J13*$K$9/100</f>
        <v>0</v>
      </c>
      <c r="L13" s="12">
        <f t="shared" ref="L13:L21" si="1">K13*G13</f>
        <v>0</v>
      </c>
    </row>
    <row r="14" spans="1:12" ht="19" customHeight="1" x14ac:dyDescent="0.2">
      <c r="A14" s="23" t="s">
        <v>220</v>
      </c>
      <c r="B14" s="23" t="s">
        <v>25</v>
      </c>
      <c r="C14" s="75" t="s">
        <v>217</v>
      </c>
      <c r="D14" s="78" t="s">
        <v>307</v>
      </c>
      <c r="E14" s="18"/>
      <c r="F14" s="18"/>
      <c r="G14" s="10">
        <v>1</v>
      </c>
      <c r="H14" s="11"/>
      <c r="I14" s="12"/>
      <c r="J14" s="46">
        <v>0</v>
      </c>
      <c r="K14" s="12">
        <f t="shared" si="0"/>
        <v>0</v>
      </c>
      <c r="L14" s="12">
        <f t="shared" si="1"/>
        <v>0</v>
      </c>
    </row>
    <row r="15" spans="1:12" ht="19" customHeight="1" x14ac:dyDescent="0.2">
      <c r="A15" s="23" t="s">
        <v>220</v>
      </c>
      <c r="B15" s="23" t="s">
        <v>25</v>
      </c>
      <c r="C15" s="75" t="s">
        <v>218</v>
      </c>
      <c r="D15" s="78" t="s">
        <v>307</v>
      </c>
      <c r="E15" s="18"/>
      <c r="F15" s="18"/>
      <c r="G15" s="10">
        <v>1</v>
      </c>
      <c r="H15" s="11"/>
      <c r="I15" s="11"/>
      <c r="J15" s="46">
        <v>0</v>
      </c>
      <c r="K15" s="12">
        <f t="shared" si="0"/>
        <v>0</v>
      </c>
      <c r="L15" s="12">
        <f t="shared" si="1"/>
        <v>0</v>
      </c>
    </row>
    <row r="16" spans="1:12" ht="19" customHeight="1" x14ac:dyDescent="0.2">
      <c r="A16" s="23" t="s">
        <v>220</v>
      </c>
      <c r="B16" s="23" t="s">
        <v>25</v>
      </c>
      <c r="C16" s="75" t="s">
        <v>219</v>
      </c>
      <c r="D16" s="78" t="s">
        <v>307</v>
      </c>
      <c r="E16" s="19"/>
      <c r="F16" s="19"/>
      <c r="G16" s="10">
        <v>1</v>
      </c>
      <c r="H16" s="11"/>
      <c r="I16" s="11"/>
      <c r="J16" s="46">
        <v>0</v>
      </c>
      <c r="K16" s="12">
        <f t="shared" si="0"/>
        <v>0</v>
      </c>
      <c r="L16" s="12">
        <f t="shared" si="1"/>
        <v>0</v>
      </c>
    </row>
    <row r="17" spans="1:12" ht="19" customHeight="1" x14ac:dyDescent="0.2">
      <c r="A17" s="23" t="s">
        <v>220</v>
      </c>
      <c r="B17" s="23" t="s">
        <v>25</v>
      </c>
      <c r="C17" s="75" t="s">
        <v>228</v>
      </c>
      <c r="D17" s="78" t="s">
        <v>307</v>
      </c>
      <c r="E17" s="18"/>
      <c r="F17" s="18"/>
      <c r="G17" s="10">
        <v>1</v>
      </c>
      <c r="H17" s="11"/>
      <c r="I17" s="12"/>
      <c r="J17" s="46">
        <v>0</v>
      </c>
      <c r="K17" s="12">
        <f t="shared" si="0"/>
        <v>0</v>
      </c>
      <c r="L17" s="12">
        <f t="shared" si="1"/>
        <v>0</v>
      </c>
    </row>
    <row r="18" spans="1:12" ht="19" customHeight="1" x14ac:dyDescent="0.2">
      <c r="A18" s="23" t="s">
        <v>220</v>
      </c>
      <c r="B18" s="23" t="s">
        <v>25</v>
      </c>
      <c r="C18" s="75" t="s">
        <v>229</v>
      </c>
      <c r="D18" s="78" t="s">
        <v>307</v>
      </c>
      <c r="E18" s="18"/>
      <c r="F18" s="18"/>
      <c r="G18" s="10">
        <v>1</v>
      </c>
      <c r="H18" s="11"/>
      <c r="I18" s="12"/>
      <c r="J18" s="46">
        <v>0</v>
      </c>
      <c r="K18" s="12">
        <f t="shared" si="0"/>
        <v>0</v>
      </c>
      <c r="L18" s="12">
        <f t="shared" si="1"/>
        <v>0</v>
      </c>
    </row>
    <row r="19" spans="1:12" ht="19" customHeight="1" x14ac:dyDescent="0.2">
      <c r="A19" s="23" t="s">
        <v>220</v>
      </c>
      <c r="B19" s="23" t="s">
        <v>25</v>
      </c>
      <c r="C19" s="75" t="s">
        <v>230</v>
      </c>
      <c r="D19" s="78" t="s">
        <v>307</v>
      </c>
      <c r="E19" s="18"/>
      <c r="F19" s="18"/>
      <c r="G19" s="10">
        <v>1</v>
      </c>
      <c r="H19" s="11"/>
      <c r="I19" s="11"/>
      <c r="J19" s="46">
        <v>0</v>
      </c>
      <c r="K19" s="12">
        <f t="shared" si="0"/>
        <v>0</v>
      </c>
      <c r="L19" s="12">
        <f t="shared" si="1"/>
        <v>0</v>
      </c>
    </row>
    <row r="20" spans="1:12" ht="19" customHeight="1" x14ac:dyDescent="0.2">
      <c r="A20" s="23" t="s">
        <v>220</v>
      </c>
      <c r="B20" s="23" t="s">
        <v>25</v>
      </c>
      <c r="C20" s="75" t="s">
        <v>231</v>
      </c>
      <c r="D20" s="78" t="s">
        <v>307</v>
      </c>
      <c r="E20" s="19"/>
      <c r="F20" s="19"/>
      <c r="G20" s="10">
        <v>1</v>
      </c>
      <c r="H20" s="11"/>
      <c r="I20" s="11"/>
      <c r="J20" s="46">
        <v>0</v>
      </c>
      <c r="K20" s="12">
        <f t="shared" si="0"/>
        <v>0</v>
      </c>
      <c r="L20" s="12">
        <f t="shared" si="1"/>
        <v>0</v>
      </c>
    </row>
    <row r="21" spans="1:12" ht="19" customHeight="1" x14ac:dyDescent="0.2">
      <c r="A21" s="23" t="s">
        <v>220</v>
      </c>
      <c r="B21" s="23" t="s">
        <v>25</v>
      </c>
      <c r="C21" s="75" t="s">
        <v>232</v>
      </c>
      <c r="D21" s="78" t="s">
        <v>307</v>
      </c>
      <c r="E21" s="19"/>
      <c r="F21" s="19"/>
      <c r="G21" s="10">
        <v>1</v>
      </c>
      <c r="H21" s="11"/>
      <c r="I21" s="11"/>
      <c r="J21" s="46">
        <v>0</v>
      </c>
      <c r="K21" s="12">
        <f t="shared" si="0"/>
        <v>0</v>
      </c>
      <c r="L21" s="12">
        <f t="shared" si="1"/>
        <v>0</v>
      </c>
    </row>
    <row r="22" spans="1:12" s="5" customFormat="1" ht="19" customHeight="1" x14ac:dyDescent="0.2">
      <c r="A22" s="286" t="s">
        <v>287</v>
      </c>
      <c r="B22" s="287"/>
      <c r="C22" s="287"/>
      <c r="D22" s="287"/>
      <c r="E22" s="287"/>
      <c r="F22" s="287"/>
      <c r="G22" s="287"/>
      <c r="H22" s="287"/>
      <c r="I22" s="287"/>
      <c r="J22" s="287"/>
      <c r="K22" s="288"/>
      <c r="L22" s="21"/>
    </row>
    <row r="23" spans="1:12" ht="19" customHeight="1" x14ac:dyDescent="0.2">
      <c r="A23" s="23" t="s">
        <v>220</v>
      </c>
      <c r="B23" s="23" t="s">
        <v>25</v>
      </c>
      <c r="C23" s="75" t="s">
        <v>288</v>
      </c>
      <c r="D23" s="78" t="s">
        <v>307</v>
      </c>
      <c r="E23" s="18"/>
      <c r="F23" s="18"/>
      <c r="G23" s="10">
        <v>1</v>
      </c>
      <c r="H23" s="11"/>
      <c r="I23" s="12"/>
      <c r="J23" s="46">
        <v>0</v>
      </c>
      <c r="K23" s="12">
        <f t="shared" ref="K23:K31" si="2">J23-J23*$K$9/100</f>
        <v>0</v>
      </c>
      <c r="L23" s="12">
        <f t="shared" ref="L23:L31" si="3">K23*G23</f>
        <v>0</v>
      </c>
    </row>
    <row r="24" spans="1:12" ht="19" customHeight="1" x14ac:dyDescent="0.2">
      <c r="A24" s="23" t="s">
        <v>220</v>
      </c>
      <c r="B24" s="23" t="s">
        <v>25</v>
      </c>
      <c r="C24" s="75" t="s">
        <v>289</v>
      </c>
      <c r="D24" s="78" t="s">
        <v>307</v>
      </c>
      <c r="E24" s="18"/>
      <c r="F24" s="18"/>
      <c r="G24" s="10">
        <v>1</v>
      </c>
      <c r="H24" s="11"/>
      <c r="I24" s="12"/>
      <c r="J24" s="46">
        <v>0</v>
      </c>
      <c r="K24" s="12">
        <f t="shared" si="2"/>
        <v>0</v>
      </c>
      <c r="L24" s="12">
        <f t="shared" si="3"/>
        <v>0</v>
      </c>
    </row>
    <row r="25" spans="1:12" ht="19" customHeight="1" x14ac:dyDescent="0.2">
      <c r="A25" s="23" t="s">
        <v>220</v>
      </c>
      <c r="B25" s="23" t="s">
        <v>25</v>
      </c>
      <c r="C25" s="75" t="s">
        <v>290</v>
      </c>
      <c r="D25" s="78" t="s">
        <v>307</v>
      </c>
      <c r="E25" s="18"/>
      <c r="F25" s="18"/>
      <c r="G25" s="10">
        <v>1</v>
      </c>
      <c r="H25" s="11"/>
      <c r="I25" s="11"/>
      <c r="J25" s="46">
        <v>0</v>
      </c>
      <c r="K25" s="12">
        <f t="shared" si="2"/>
        <v>0</v>
      </c>
      <c r="L25" s="12">
        <f t="shared" si="3"/>
        <v>0</v>
      </c>
    </row>
    <row r="26" spans="1:12" ht="19" customHeight="1" x14ac:dyDescent="0.2">
      <c r="A26" s="23" t="s">
        <v>220</v>
      </c>
      <c r="B26" s="23" t="s">
        <v>25</v>
      </c>
      <c r="C26" s="75" t="s">
        <v>291</v>
      </c>
      <c r="D26" s="78" t="s">
        <v>307</v>
      </c>
      <c r="E26" s="19"/>
      <c r="F26" s="19"/>
      <c r="G26" s="10">
        <v>1</v>
      </c>
      <c r="H26" s="11"/>
      <c r="I26" s="11"/>
      <c r="J26" s="46">
        <v>0</v>
      </c>
      <c r="K26" s="12">
        <f t="shared" si="2"/>
        <v>0</v>
      </c>
      <c r="L26" s="12">
        <f t="shared" si="3"/>
        <v>0</v>
      </c>
    </row>
    <row r="27" spans="1:12" ht="19" customHeight="1" x14ac:dyDescent="0.2">
      <c r="A27" s="23" t="s">
        <v>220</v>
      </c>
      <c r="B27" s="23" t="s">
        <v>25</v>
      </c>
      <c r="C27" s="75" t="s">
        <v>292</v>
      </c>
      <c r="D27" s="78" t="s">
        <v>307</v>
      </c>
      <c r="E27" s="18"/>
      <c r="F27" s="18"/>
      <c r="G27" s="10">
        <v>1</v>
      </c>
      <c r="H27" s="11"/>
      <c r="I27" s="12"/>
      <c r="J27" s="46">
        <v>0</v>
      </c>
      <c r="K27" s="12">
        <f t="shared" si="2"/>
        <v>0</v>
      </c>
      <c r="L27" s="12">
        <f t="shared" si="3"/>
        <v>0</v>
      </c>
    </row>
    <row r="28" spans="1:12" ht="19" customHeight="1" x14ac:dyDescent="0.2">
      <c r="A28" s="23" t="s">
        <v>220</v>
      </c>
      <c r="B28" s="23" t="s">
        <v>25</v>
      </c>
      <c r="C28" s="75" t="s">
        <v>293</v>
      </c>
      <c r="D28" s="78" t="s">
        <v>307</v>
      </c>
      <c r="E28" s="18"/>
      <c r="F28" s="18"/>
      <c r="G28" s="10">
        <v>1</v>
      </c>
      <c r="H28" s="11"/>
      <c r="I28" s="12"/>
      <c r="J28" s="46">
        <v>0</v>
      </c>
      <c r="K28" s="12">
        <f t="shared" si="2"/>
        <v>0</v>
      </c>
      <c r="L28" s="12">
        <f t="shared" si="3"/>
        <v>0</v>
      </c>
    </row>
    <row r="29" spans="1:12" ht="19" customHeight="1" x14ac:dyDescent="0.2">
      <c r="A29" s="23" t="s">
        <v>220</v>
      </c>
      <c r="B29" s="23" t="s">
        <v>25</v>
      </c>
      <c r="C29" s="75" t="s">
        <v>294</v>
      </c>
      <c r="D29" s="78" t="s">
        <v>307</v>
      </c>
      <c r="E29" s="18"/>
      <c r="F29" s="18"/>
      <c r="G29" s="10">
        <v>1</v>
      </c>
      <c r="H29" s="11"/>
      <c r="I29" s="11"/>
      <c r="J29" s="46">
        <v>0</v>
      </c>
      <c r="K29" s="12">
        <f t="shared" si="2"/>
        <v>0</v>
      </c>
      <c r="L29" s="12">
        <f t="shared" si="3"/>
        <v>0</v>
      </c>
    </row>
    <row r="30" spans="1:12" ht="19" customHeight="1" x14ac:dyDescent="0.2">
      <c r="A30" s="23" t="s">
        <v>220</v>
      </c>
      <c r="B30" s="23" t="s">
        <v>25</v>
      </c>
      <c r="C30" s="75" t="s">
        <v>295</v>
      </c>
      <c r="D30" s="78" t="s">
        <v>307</v>
      </c>
      <c r="E30" s="19"/>
      <c r="F30" s="19"/>
      <c r="G30" s="10">
        <v>1</v>
      </c>
      <c r="H30" s="11"/>
      <c r="I30" s="11"/>
      <c r="J30" s="46">
        <v>0</v>
      </c>
      <c r="K30" s="12">
        <f t="shared" si="2"/>
        <v>0</v>
      </c>
      <c r="L30" s="12">
        <f t="shared" si="3"/>
        <v>0</v>
      </c>
    </row>
    <row r="31" spans="1:12" ht="19" customHeight="1" x14ac:dyDescent="0.2">
      <c r="A31" s="23" t="s">
        <v>220</v>
      </c>
      <c r="B31" s="23" t="s">
        <v>25</v>
      </c>
      <c r="C31" s="75" t="s">
        <v>296</v>
      </c>
      <c r="D31" s="78" t="s">
        <v>307</v>
      </c>
      <c r="E31" s="19"/>
      <c r="F31" s="19"/>
      <c r="G31" s="10">
        <v>1</v>
      </c>
      <c r="H31" s="11"/>
      <c r="I31" s="11"/>
      <c r="J31" s="46">
        <v>0</v>
      </c>
      <c r="K31" s="12">
        <f t="shared" si="2"/>
        <v>0</v>
      </c>
      <c r="L31" s="12">
        <f t="shared" si="3"/>
        <v>0</v>
      </c>
    </row>
    <row r="32" spans="1:12" s="5" customFormat="1" ht="19" customHeight="1" x14ac:dyDescent="0.2">
      <c r="A32" s="286" t="s">
        <v>297</v>
      </c>
      <c r="B32" s="287"/>
      <c r="C32" s="287"/>
      <c r="D32" s="287"/>
      <c r="E32" s="287"/>
      <c r="F32" s="287"/>
      <c r="G32" s="287"/>
      <c r="H32" s="287"/>
      <c r="I32" s="287"/>
      <c r="J32" s="287"/>
      <c r="K32" s="288"/>
      <c r="L32" s="21"/>
    </row>
    <row r="33" spans="1:12" ht="19" customHeight="1" x14ac:dyDescent="0.2">
      <c r="A33" s="23" t="s">
        <v>220</v>
      </c>
      <c r="B33" s="23" t="s">
        <v>25</v>
      </c>
      <c r="C33" s="75" t="s">
        <v>216</v>
      </c>
      <c r="D33" s="78" t="s">
        <v>307</v>
      </c>
      <c r="E33" s="18"/>
      <c r="F33" s="18"/>
      <c r="G33" s="10">
        <v>1</v>
      </c>
      <c r="H33" s="11"/>
      <c r="I33" s="12"/>
      <c r="J33" s="46">
        <v>0</v>
      </c>
      <c r="K33" s="12">
        <f t="shared" ref="K33:K41" si="4">J33-J33*$K$9/100</f>
        <v>0</v>
      </c>
      <c r="L33" s="12">
        <f t="shared" ref="L33:L41" si="5">K33*G33</f>
        <v>0</v>
      </c>
    </row>
    <row r="34" spans="1:12" ht="19" customHeight="1" x14ac:dyDescent="0.2">
      <c r="A34" s="23" t="s">
        <v>220</v>
      </c>
      <c r="B34" s="23" t="s">
        <v>25</v>
      </c>
      <c r="C34" s="75" t="s">
        <v>217</v>
      </c>
      <c r="D34" s="78" t="s">
        <v>307</v>
      </c>
      <c r="E34" s="18"/>
      <c r="F34" s="18"/>
      <c r="G34" s="10">
        <v>1</v>
      </c>
      <c r="H34" s="11"/>
      <c r="I34" s="12"/>
      <c r="J34" s="46">
        <v>0</v>
      </c>
      <c r="K34" s="12">
        <f t="shared" si="4"/>
        <v>0</v>
      </c>
      <c r="L34" s="12">
        <f t="shared" si="5"/>
        <v>0</v>
      </c>
    </row>
    <row r="35" spans="1:12" ht="19" customHeight="1" x14ac:dyDescent="0.2">
      <c r="A35" s="23" t="s">
        <v>220</v>
      </c>
      <c r="B35" s="23" t="s">
        <v>25</v>
      </c>
      <c r="C35" s="75" t="s">
        <v>218</v>
      </c>
      <c r="D35" s="78" t="s">
        <v>307</v>
      </c>
      <c r="E35" s="18"/>
      <c r="F35" s="18"/>
      <c r="G35" s="10">
        <v>1</v>
      </c>
      <c r="H35" s="11"/>
      <c r="I35" s="11"/>
      <c r="J35" s="46">
        <v>0</v>
      </c>
      <c r="K35" s="12">
        <f t="shared" si="4"/>
        <v>0</v>
      </c>
      <c r="L35" s="12">
        <f t="shared" si="5"/>
        <v>0</v>
      </c>
    </row>
    <row r="36" spans="1:12" ht="19" customHeight="1" x14ac:dyDescent="0.2">
      <c r="A36" s="23" t="s">
        <v>220</v>
      </c>
      <c r="B36" s="23" t="s">
        <v>25</v>
      </c>
      <c r="C36" s="75" t="s">
        <v>219</v>
      </c>
      <c r="D36" s="78" t="s">
        <v>307</v>
      </c>
      <c r="E36" s="19"/>
      <c r="F36" s="19"/>
      <c r="G36" s="10">
        <v>1</v>
      </c>
      <c r="H36" s="11"/>
      <c r="I36" s="11"/>
      <c r="J36" s="46">
        <v>0</v>
      </c>
      <c r="K36" s="12">
        <f t="shared" si="4"/>
        <v>0</v>
      </c>
      <c r="L36" s="12">
        <f t="shared" si="5"/>
        <v>0</v>
      </c>
    </row>
    <row r="37" spans="1:12" ht="19" customHeight="1" x14ac:dyDescent="0.2">
      <c r="A37" s="23" t="s">
        <v>220</v>
      </c>
      <c r="B37" s="23" t="s">
        <v>25</v>
      </c>
      <c r="C37" s="75" t="s">
        <v>228</v>
      </c>
      <c r="D37" s="78" t="s">
        <v>307</v>
      </c>
      <c r="E37" s="18"/>
      <c r="F37" s="18"/>
      <c r="G37" s="10">
        <v>1</v>
      </c>
      <c r="H37" s="11"/>
      <c r="I37" s="12"/>
      <c r="J37" s="46">
        <v>0</v>
      </c>
      <c r="K37" s="12">
        <f t="shared" si="4"/>
        <v>0</v>
      </c>
      <c r="L37" s="12">
        <f t="shared" si="5"/>
        <v>0</v>
      </c>
    </row>
    <row r="38" spans="1:12" ht="19" customHeight="1" x14ac:dyDescent="0.2">
      <c r="A38" s="23" t="s">
        <v>220</v>
      </c>
      <c r="B38" s="23" t="s">
        <v>25</v>
      </c>
      <c r="C38" s="75" t="s">
        <v>229</v>
      </c>
      <c r="D38" s="78" t="s">
        <v>307</v>
      </c>
      <c r="E38" s="18"/>
      <c r="F38" s="18"/>
      <c r="G38" s="10">
        <v>1</v>
      </c>
      <c r="H38" s="11"/>
      <c r="I38" s="12"/>
      <c r="J38" s="46">
        <v>0</v>
      </c>
      <c r="K38" s="12">
        <f t="shared" si="4"/>
        <v>0</v>
      </c>
      <c r="L38" s="12">
        <f t="shared" si="5"/>
        <v>0</v>
      </c>
    </row>
    <row r="39" spans="1:12" ht="19" customHeight="1" x14ac:dyDescent="0.2">
      <c r="A39" s="23" t="s">
        <v>220</v>
      </c>
      <c r="B39" s="23" t="s">
        <v>25</v>
      </c>
      <c r="C39" s="75" t="s">
        <v>230</v>
      </c>
      <c r="D39" s="78" t="s">
        <v>307</v>
      </c>
      <c r="E39" s="18"/>
      <c r="F39" s="18"/>
      <c r="G39" s="10">
        <v>1</v>
      </c>
      <c r="H39" s="11"/>
      <c r="I39" s="11"/>
      <c r="J39" s="46">
        <v>0</v>
      </c>
      <c r="K39" s="12">
        <f t="shared" si="4"/>
        <v>0</v>
      </c>
      <c r="L39" s="12">
        <f t="shared" si="5"/>
        <v>0</v>
      </c>
    </row>
    <row r="40" spans="1:12" ht="19" customHeight="1" x14ac:dyDescent="0.2">
      <c r="A40" s="23" t="s">
        <v>220</v>
      </c>
      <c r="B40" s="23" t="s">
        <v>25</v>
      </c>
      <c r="C40" s="75" t="s">
        <v>231</v>
      </c>
      <c r="D40" s="78" t="s">
        <v>307</v>
      </c>
      <c r="E40" s="19"/>
      <c r="F40" s="19"/>
      <c r="G40" s="10">
        <v>1</v>
      </c>
      <c r="H40" s="11"/>
      <c r="I40" s="11"/>
      <c r="J40" s="46">
        <v>0</v>
      </c>
      <c r="K40" s="12">
        <f t="shared" si="4"/>
        <v>0</v>
      </c>
      <c r="L40" s="12">
        <f t="shared" si="5"/>
        <v>0</v>
      </c>
    </row>
    <row r="41" spans="1:12" ht="19" customHeight="1" x14ac:dyDescent="0.2">
      <c r="A41" s="23" t="s">
        <v>220</v>
      </c>
      <c r="B41" s="23" t="s">
        <v>25</v>
      </c>
      <c r="C41" s="75" t="s">
        <v>232</v>
      </c>
      <c r="D41" s="78" t="s">
        <v>307</v>
      </c>
      <c r="E41" s="19"/>
      <c r="F41" s="19"/>
      <c r="G41" s="10">
        <v>1</v>
      </c>
      <c r="H41" s="11"/>
      <c r="I41" s="11"/>
      <c r="J41" s="46">
        <v>0</v>
      </c>
      <c r="K41" s="12">
        <f t="shared" si="4"/>
        <v>0</v>
      </c>
      <c r="L41" s="12">
        <f t="shared" si="5"/>
        <v>0</v>
      </c>
    </row>
    <row r="42" spans="1:12" s="5" customFormat="1" ht="19" customHeight="1" x14ac:dyDescent="0.2">
      <c r="A42" s="286" t="s">
        <v>222</v>
      </c>
      <c r="B42" s="287"/>
      <c r="C42" s="287"/>
      <c r="D42" s="287"/>
      <c r="E42" s="287"/>
      <c r="F42" s="287"/>
      <c r="G42" s="287"/>
      <c r="H42" s="287"/>
      <c r="I42" s="287"/>
      <c r="J42" s="287"/>
      <c r="K42" s="288"/>
      <c r="L42" s="21"/>
    </row>
    <row r="43" spans="1:12" ht="19" customHeight="1" x14ac:dyDescent="0.2">
      <c r="A43" s="23" t="s">
        <v>220</v>
      </c>
      <c r="B43" s="23" t="s">
        <v>25</v>
      </c>
      <c r="C43" s="75" t="s">
        <v>233</v>
      </c>
      <c r="D43" s="78" t="s">
        <v>307</v>
      </c>
      <c r="E43" s="18"/>
      <c r="F43" s="18"/>
      <c r="G43" s="10">
        <v>1</v>
      </c>
      <c r="H43" s="11"/>
      <c r="I43" s="12"/>
      <c r="J43" s="46">
        <v>0</v>
      </c>
      <c r="K43" s="12">
        <f t="shared" ref="K43:K51" si="6">J43-J43*$K$9/100</f>
        <v>0</v>
      </c>
      <c r="L43" s="12">
        <f t="shared" ref="L43:L51" si="7">K43*G43</f>
        <v>0</v>
      </c>
    </row>
    <row r="44" spans="1:12" ht="19" customHeight="1" x14ac:dyDescent="0.2">
      <c r="A44" s="23" t="s">
        <v>220</v>
      </c>
      <c r="B44" s="23" t="s">
        <v>25</v>
      </c>
      <c r="C44" s="75" t="s">
        <v>234</v>
      </c>
      <c r="D44" s="78" t="s">
        <v>307</v>
      </c>
      <c r="E44" s="18"/>
      <c r="F44" s="18"/>
      <c r="G44" s="10">
        <v>1</v>
      </c>
      <c r="H44" s="11"/>
      <c r="I44" s="12"/>
      <c r="J44" s="46">
        <v>0</v>
      </c>
      <c r="K44" s="12">
        <f t="shared" si="6"/>
        <v>0</v>
      </c>
      <c r="L44" s="12">
        <f t="shared" si="7"/>
        <v>0</v>
      </c>
    </row>
    <row r="45" spans="1:12" ht="19" customHeight="1" x14ac:dyDescent="0.2">
      <c r="A45" s="23" t="s">
        <v>220</v>
      </c>
      <c r="B45" s="23" t="s">
        <v>25</v>
      </c>
      <c r="C45" s="75" t="s">
        <v>235</v>
      </c>
      <c r="D45" s="78" t="s">
        <v>307</v>
      </c>
      <c r="E45" s="18"/>
      <c r="F45" s="18"/>
      <c r="G45" s="10">
        <v>1</v>
      </c>
      <c r="H45" s="11"/>
      <c r="I45" s="11"/>
      <c r="J45" s="46">
        <v>0</v>
      </c>
      <c r="K45" s="12">
        <f t="shared" si="6"/>
        <v>0</v>
      </c>
      <c r="L45" s="12">
        <f t="shared" si="7"/>
        <v>0</v>
      </c>
    </row>
    <row r="46" spans="1:12" ht="19" customHeight="1" x14ac:dyDescent="0.2">
      <c r="A46" s="23" t="s">
        <v>220</v>
      </c>
      <c r="B46" s="23" t="s">
        <v>25</v>
      </c>
      <c r="C46" s="75" t="s">
        <v>236</v>
      </c>
      <c r="D46" s="78" t="s">
        <v>307</v>
      </c>
      <c r="E46" s="19"/>
      <c r="F46" s="19"/>
      <c r="G46" s="10">
        <v>1</v>
      </c>
      <c r="H46" s="11"/>
      <c r="I46" s="11"/>
      <c r="J46" s="46">
        <v>0</v>
      </c>
      <c r="K46" s="12">
        <f t="shared" si="6"/>
        <v>0</v>
      </c>
      <c r="L46" s="12">
        <f t="shared" si="7"/>
        <v>0</v>
      </c>
    </row>
    <row r="47" spans="1:12" ht="19" customHeight="1" x14ac:dyDescent="0.2">
      <c r="A47" s="23" t="s">
        <v>220</v>
      </c>
      <c r="B47" s="23" t="s">
        <v>25</v>
      </c>
      <c r="C47" s="75" t="s">
        <v>237</v>
      </c>
      <c r="D47" s="78" t="s">
        <v>307</v>
      </c>
      <c r="E47" s="18"/>
      <c r="F47" s="18"/>
      <c r="G47" s="10">
        <v>1</v>
      </c>
      <c r="H47" s="11"/>
      <c r="I47" s="12"/>
      <c r="J47" s="46">
        <v>0</v>
      </c>
      <c r="K47" s="12">
        <f t="shared" si="6"/>
        <v>0</v>
      </c>
      <c r="L47" s="12">
        <f t="shared" si="7"/>
        <v>0</v>
      </c>
    </row>
    <row r="48" spans="1:12" ht="19" customHeight="1" x14ac:dyDescent="0.2">
      <c r="A48" s="23" t="s">
        <v>220</v>
      </c>
      <c r="B48" s="23" t="s">
        <v>25</v>
      </c>
      <c r="C48" s="75" t="s">
        <v>238</v>
      </c>
      <c r="D48" s="78" t="s">
        <v>307</v>
      </c>
      <c r="E48" s="18"/>
      <c r="F48" s="18"/>
      <c r="G48" s="10">
        <v>1</v>
      </c>
      <c r="H48" s="11"/>
      <c r="I48" s="12"/>
      <c r="J48" s="46">
        <v>0</v>
      </c>
      <c r="K48" s="12">
        <f t="shared" si="6"/>
        <v>0</v>
      </c>
      <c r="L48" s="12">
        <f t="shared" si="7"/>
        <v>0</v>
      </c>
    </row>
    <row r="49" spans="1:12" ht="19" customHeight="1" x14ac:dyDescent="0.2">
      <c r="A49" s="23" t="s">
        <v>220</v>
      </c>
      <c r="B49" s="23" t="s">
        <v>25</v>
      </c>
      <c r="C49" s="75" t="s">
        <v>239</v>
      </c>
      <c r="D49" s="78" t="s">
        <v>307</v>
      </c>
      <c r="E49" s="18"/>
      <c r="F49" s="18"/>
      <c r="G49" s="10">
        <v>1</v>
      </c>
      <c r="H49" s="11"/>
      <c r="I49" s="11"/>
      <c r="J49" s="46">
        <v>0</v>
      </c>
      <c r="K49" s="12">
        <f t="shared" si="6"/>
        <v>0</v>
      </c>
      <c r="L49" s="12">
        <f t="shared" si="7"/>
        <v>0</v>
      </c>
    </row>
    <row r="50" spans="1:12" ht="19" customHeight="1" x14ac:dyDescent="0.2">
      <c r="A50" s="23" t="s">
        <v>220</v>
      </c>
      <c r="B50" s="23" t="s">
        <v>25</v>
      </c>
      <c r="C50" s="75" t="s">
        <v>240</v>
      </c>
      <c r="D50" s="78" t="s">
        <v>307</v>
      </c>
      <c r="E50" s="19"/>
      <c r="F50" s="19"/>
      <c r="G50" s="10">
        <v>1</v>
      </c>
      <c r="H50" s="11"/>
      <c r="I50" s="11"/>
      <c r="J50" s="46">
        <v>0</v>
      </c>
      <c r="K50" s="12">
        <f t="shared" si="6"/>
        <v>0</v>
      </c>
      <c r="L50" s="12">
        <f t="shared" si="7"/>
        <v>0</v>
      </c>
    </row>
    <row r="51" spans="1:12" ht="19" customHeight="1" x14ac:dyDescent="0.2">
      <c r="A51" s="23" t="s">
        <v>220</v>
      </c>
      <c r="B51" s="23" t="s">
        <v>25</v>
      </c>
      <c r="C51" s="75" t="s">
        <v>241</v>
      </c>
      <c r="D51" s="78" t="s">
        <v>307</v>
      </c>
      <c r="E51" s="19"/>
      <c r="F51" s="19"/>
      <c r="G51" s="10">
        <v>1</v>
      </c>
      <c r="H51" s="11"/>
      <c r="I51" s="11"/>
      <c r="J51" s="46">
        <v>0</v>
      </c>
      <c r="K51" s="12">
        <f t="shared" si="6"/>
        <v>0</v>
      </c>
      <c r="L51" s="12">
        <f t="shared" si="7"/>
        <v>0</v>
      </c>
    </row>
    <row r="52" spans="1:12" s="5" customFormat="1" ht="19" customHeight="1" x14ac:dyDescent="0.2">
      <c r="A52" s="286" t="s">
        <v>223</v>
      </c>
      <c r="B52" s="287"/>
      <c r="C52" s="287"/>
      <c r="D52" s="287"/>
      <c r="E52" s="287"/>
      <c r="F52" s="287"/>
      <c r="G52" s="287"/>
      <c r="H52" s="287"/>
      <c r="I52" s="287"/>
      <c r="J52" s="287"/>
      <c r="K52" s="288"/>
      <c r="L52" s="21"/>
    </row>
    <row r="53" spans="1:12" ht="19" customHeight="1" x14ac:dyDescent="0.2">
      <c r="A53" s="23" t="s">
        <v>220</v>
      </c>
      <c r="B53" s="23" t="s">
        <v>25</v>
      </c>
      <c r="C53" s="75" t="s">
        <v>242</v>
      </c>
      <c r="D53" s="78" t="s">
        <v>307</v>
      </c>
      <c r="E53" s="18"/>
      <c r="F53" s="18"/>
      <c r="G53" s="10">
        <v>1</v>
      </c>
      <c r="H53" s="11"/>
      <c r="I53" s="12"/>
      <c r="J53" s="46">
        <v>0</v>
      </c>
      <c r="K53" s="12">
        <f t="shared" ref="K53:K61" si="8">J53-J53*$K$9/100</f>
        <v>0</v>
      </c>
      <c r="L53" s="12">
        <f t="shared" ref="L53:L61" si="9">K53*G53</f>
        <v>0</v>
      </c>
    </row>
    <row r="54" spans="1:12" ht="19" customHeight="1" x14ac:dyDescent="0.2">
      <c r="A54" s="23" t="s">
        <v>220</v>
      </c>
      <c r="B54" s="23" t="s">
        <v>25</v>
      </c>
      <c r="C54" s="75" t="s">
        <v>243</v>
      </c>
      <c r="D54" s="78" t="s">
        <v>307</v>
      </c>
      <c r="E54" s="18"/>
      <c r="F54" s="18"/>
      <c r="G54" s="10">
        <v>1</v>
      </c>
      <c r="H54" s="11"/>
      <c r="I54" s="12"/>
      <c r="J54" s="46">
        <v>0</v>
      </c>
      <c r="K54" s="12">
        <f t="shared" si="8"/>
        <v>0</v>
      </c>
      <c r="L54" s="12">
        <f t="shared" si="9"/>
        <v>0</v>
      </c>
    </row>
    <row r="55" spans="1:12" ht="19" customHeight="1" x14ac:dyDescent="0.2">
      <c r="A55" s="23" t="s">
        <v>220</v>
      </c>
      <c r="B55" s="23" t="s">
        <v>25</v>
      </c>
      <c r="C55" s="75" t="s">
        <v>244</v>
      </c>
      <c r="D55" s="78" t="s">
        <v>307</v>
      </c>
      <c r="E55" s="18"/>
      <c r="F55" s="18"/>
      <c r="G55" s="10">
        <v>1</v>
      </c>
      <c r="H55" s="11"/>
      <c r="I55" s="11"/>
      <c r="J55" s="46">
        <v>0</v>
      </c>
      <c r="K55" s="12">
        <f t="shared" si="8"/>
        <v>0</v>
      </c>
      <c r="L55" s="12">
        <f t="shared" si="9"/>
        <v>0</v>
      </c>
    </row>
    <row r="56" spans="1:12" ht="19" customHeight="1" x14ac:dyDescent="0.2">
      <c r="A56" s="23" t="s">
        <v>220</v>
      </c>
      <c r="B56" s="23" t="s">
        <v>25</v>
      </c>
      <c r="C56" s="75" t="s">
        <v>245</v>
      </c>
      <c r="D56" s="78" t="s">
        <v>307</v>
      </c>
      <c r="E56" s="19"/>
      <c r="F56" s="19"/>
      <c r="G56" s="10">
        <v>1</v>
      </c>
      <c r="H56" s="11"/>
      <c r="I56" s="11"/>
      <c r="J56" s="46">
        <v>0</v>
      </c>
      <c r="K56" s="12">
        <f t="shared" si="8"/>
        <v>0</v>
      </c>
      <c r="L56" s="12">
        <f t="shared" si="9"/>
        <v>0</v>
      </c>
    </row>
    <row r="57" spans="1:12" ht="19" customHeight="1" x14ac:dyDescent="0.2">
      <c r="A57" s="23" t="s">
        <v>220</v>
      </c>
      <c r="B57" s="23" t="s">
        <v>25</v>
      </c>
      <c r="C57" s="75" t="s">
        <v>246</v>
      </c>
      <c r="D57" s="78" t="s">
        <v>307</v>
      </c>
      <c r="E57" s="18"/>
      <c r="F57" s="18"/>
      <c r="G57" s="10">
        <v>1</v>
      </c>
      <c r="H57" s="11"/>
      <c r="I57" s="12"/>
      <c r="J57" s="46">
        <v>0</v>
      </c>
      <c r="K57" s="12">
        <f t="shared" si="8"/>
        <v>0</v>
      </c>
      <c r="L57" s="12">
        <f t="shared" si="9"/>
        <v>0</v>
      </c>
    </row>
    <row r="58" spans="1:12" ht="19" customHeight="1" x14ac:dyDescent="0.2">
      <c r="A58" s="23" t="s">
        <v>220</v>
      </c>
      <c r="B58" s="23" t="s">
        <v>25</v>
      </c>
      <c r="C58" s="75" t="s">
        <v>247</v>
      </c>
      <c r="D58" s="78" t="s">
        <v>307</v>
      </c>
      <c r="E58" s="18"/>
      <c r="F58" s="18"/>
      <c r="G58" s="10">
        <v>1</v>
      </c>
      <c r="H58" s="11"/>
      <c r="I58" s="12"/>
      <c r="J58" s="46">
        <v>0</v>
      </c>
      <c r="K58" s="12">
        <f t="shared" si="8"/>
        <v>0</v>
      </c>
      <c r="L58" s="12">
        <f t="shared" si="9"/>
        <v>0</v>
      </c>
    </row>
    <row r="59" spans="1:12" ht="19" customHeight="1" x14ac:dyDescent="0.2">
      <c r="A59" s="23" t="s">
        <v>220</v>
      </c>
      <c r="B59" s="23" t="s">
        <v>25</v>
      </c>
      <c r="C59" s="75" t="s">
        <v>248</v>
      </c>
      <c r="D59" s="78" t="s">
        <v>307</v>
      </c>
      <c r="E59" s="18"/>
      <c r="F59" s="18"/>
      <c r="G59" s="10">
        <v>1</v>
      </c>
      <c r="H59" s="11"/>
      <c r="I59" s="11"/>
      <c r="J59" s="46">
        <v>0</v>
      </c>
      <c r="K59" s="12">
        <f t="shared" si="8"/>
        <v>0</v>
      </c>
      <c r="L59" s="12">
        <f t="shared" si="9"/>
        <v>0</v>
      </c>
    </row>
    <row r="60" spans="1:12" ht="19" customHeight="1" x14ac:dyDescent="0.2">
      <c r="A60" s="23" t="s">
        <v>220</v>
      </c>
      <c r="B60" s="23" t="s">
        <v>25</v>
      </c>
      <c r="C60" s="75" t="s">
        <v>249</v>
      </c>
      <c r="D60" s="78" t="s">
        <v>307</v>
      </c>
      <c r="E60" s="19"/>
      <c r="F60" s="19"/>
      <c r="G60" s="10">
        <v>1</v>
      </c>
      <c r="H60" s="11"/>
      <c r="I60" s="11"/>
      <c r="J60" s="46">
        <v>0</v>
      </c>
      <c r="K60" s="12">
        <f t="shared" si="8"/>
        <v>0</v>
      </c>
      <c r="L60" s="12">
        <f t="shared" si="9"/>
        <v>0</v>
      </c>
    </row>
    <row r="61" spans="1:12" ht="19" customHeight="1" x14ac:dyDescent="0.2">
      <c r="A61" s="23" t="s">
        <v>220</v>
      </c>
      <c r="B61" s="23" t="s">
        <v>25</v>
      </c>
      <c r="C61" s="75" t="s">
        <v>250</v>
      </c>
      <c r="D61" s="78" t="s">
        <v>307</v>
      </c>
      <c r="E61" s="19"/>
      <c r="F61" s="19"/>
      <c r="G61" s="10">
        <v>1</v>
      </c>
      <c r="H61" s="11"/>
      <c r="I61" s="11"/>
      <c r="J61" s="46">
        <v>0</v>
      </c>
      <c r="K61" s="12">
        <f t="shared" si="8"/>
        <v>0</v>
      </c>
      <c r="L61" s="12">
        <f t="shared" si="9"/>
        <v>0</v>
      </c>
    </row>
    <row r="62" spans="1:12" s="5" customFormat="1" ht="19" customHeight="1" x14ac:dyDescent="0.2">
      <c r="A62" s="286" t="s">
        <v>224</v>
      </c>
      <c r="B62" s="287"/>
      <c r="C62" s="287"/>
      <c r="D62" s="287"/>
      <c r="E62" s="287"/>
      <c r="F62" s="287"/>
      <c r="G62" s="287"/>
      <c r="H62" s="287"/>
      <c r="I62" s="287"/>
      <c r="J62" s="287"/>
      <c r="K62" s="288"/>
      <c r="L62" s="21"/>
    </row>
    <row r="63" spans="1:12" ht="19" customHeight="1" x14ac:dyDescent="0.2">
      <c r="A63" s="23" t="s">
        <v>220</v>
      </c>
      <c r="B63" s="23" t="s">
        <v>25</v>
      </c>
      <c r="C63" s="75" t="s">
        <v>251</v>
      </c>
      <c r="D63" s="78" t="s">
        <v>307</v>
      </c>
      <c r="E63" s="18"/>
      <c r="F63" s="18"/>
      <c r="G63" s="10">
        <v>1</v>
      </c>
      <c r="H63" s="11"/>
      <c r="I63" s="12"/>
      <c r="J63" s="46">
        <v>0</v>
      </c>
      <c r="K63" s="12">
        <f t="shared" ref="K63:K71" si="10">J63-J63*$K$9/100</f>
        <v>0</v>
      </c>
      <c r="L63" s="12">
        <f t="shared" ref="L63:L71" si="11">K63*G63</f>
        <v>0</v>
      </c>
    </row>
    <row r="64" spans="1:12" ht="19" customHeight="1" x14ac:dyDescent="0.2">
      <c r="A64" s="23" t="s">
        <v>220</v>
      </c>
      <c r="B64" s="23" t="s">
        <v>25</v>
      </c>
      <c r="C64" s="75" t="s">
        <v>252</v>
      </c>
      <c r="D64" s="78" t="s">
        <v>307</v>
      </c>
      <c r="E64" s="18"/>
      <c r="F64" s="18"/>
      <c r="G64" s="10">
        <v>1</v>
      </c>
      <c r="H64" s="11"/>
      <c r="I64" s="12"/>
      <c r="J64" s="46">
        <v>0</v>
      </c>
      <c r="K64" s="12">
        <f t="shared" si="10"/>
        <v>0</v>
      </c>
      <c r="L64" s="12">
        <f t="shared" si="11"/>
        <v>0</v>
      </c>
    </row>
    <row r="65" spans="1:12" ht="19" customHeight="1" x14ac:dyDescent="0.2">
      <c r="A65" s="23" t="s">
        <v>220</v>
      </c>
      <c r="B65" s="23" t="s">
        <v>25</v>
      </c>
      <c r="C65" s="75" t="s">
        <v>253</v>
      </c>
      <c r="D65" s="78" t="s">
        <v>307</v>
      </c>
      <c r="E65" s="18"/>
      <c r="F65" s="18"/>
      <c r="G65" s="10">
        <v>1</v>
      </c>
      <c r="H65" s="11"/>
      <c r="I65" s="11"/>
      <c r="J65" s="46">
        <v>0</v>
      </c>
      <c r="K65" s="12">
        <f t="shared" si="10"/>
        <v>0</v>
      </c>
      <c r="L65" s="12">
        <f t="shared" si="11"/>
        <v>0</v>
      </c>
    </row>
    <row r="66" spans="1:12" ht="19" customHeight="1" x14ac:dyDescent="0.2">
      <c r="A66" s="23" t="s">
        <v>220</v>
      </c>
      <c r="B66" s="23" t="s">
        <v>25</v>
      </c>
      <c r="C66" s="75" t="s">
        <v>254</v>
      </c>
      <c r="D66" s="78" t="s">
        <v>307</v>
      </c>
      <c r="E66" s="19"/>
      <c r="F66" s="19"/>
      <c r="G66" s="10">
        <v>1</v>
      </c>
      <c r="H66" s="11"/>
      <c r="I66" s="11"/>
      <c r="J66" s="46">
        <v>0</v>
      </c>
      <c r="K66" s="12">
        <f t="shared" si="10"/>
        <v>0</v>
      </c>
      <c r="L66" s="12">
        <f t="shared" si="11"/>
        <v>0</v>
      </c>
    </row>
    <row r="67" spans="1:12" ht="19" customHeight="1" x14ac:dyDescent="0.2">
      <c r="A67" s="23" t="s">
        <v>220</v>
      </c>
      <c r="B67" s="23" t="s">
        <v>25</v>
      </c>
      <c r="C67" s="75" t="s">
        <v>255</v>
      </c>
      <c r="D67" s="78" t="s">
        <v>307</v>
      </c>
      <c r="E67" s="18"/>
      <c r="F67" s="18"/>
      <c r="G67" s="10">
        <v>1</v>
      </c>
      <c r="H67" s="11"/>
      <c r="I67" s="12"/>
      <c r="J67" s="46">
        <v>0</v>
      </c>
      <c r="K67" s="12">
        <f t="shared" si="10"/>
        <v>0</v>
      </c>
      <c r="L67" s="12">
        <f t="shared" si="11"/>
        <v>0</v>
      </c>
    </row>
    <row r="68" spans="1:12" ht="19" customHeight="1" x14ac:dyDescent="0.2">
      <c r="A68" s="23" t="s">
        <v>220</v>
      </c>
      <c r="B68" s="23" t="s">
        <v>25</v>
      </c>
      <c r="C68" s="75" t="s">
        <v>256</v>
      </c>
      <c r="D68" s="78" t="s">
        <v>307</v>
      </c>
      <c r="E68" s="18"/>
      <c r="F68" s="18"/>
      <c r="G68" s="10">
        <v>1</v>
      </c>
      <c r="H68" s="11"/>
      <c r="I68" s="12"/>
      <c r="J68" s="46">
        <v>0</v>
      </c>
      <c r="K68" s="12">
        <f t="shared" si="10"/>
        <v>0</v>
      </c>
      <c r="L68" s="12">
        <f t="shared" si="11"/>
        <v>0</v>
      </c>
    </row>
    <row r="69" spans="1:12" ht="19" customHeight="1" x14ac:dyDescent="0.2">
      <c r="A69" s="23" t="s">
        <v>220</v>
      </c>
      <c r="B69" s="23" t="s">
        <v>25</v>
      </c>
      <c r="C69" s="75" t="s">
        <v>257</v>
      </c>
      <c r="D69" s="78" t="s">
        <v>307</v>
      </c>
      <c r="E69" s="18"/>
      <c r="F69" s="18"/>
      <c r="G69" s="10">
        <v>1</v>
      </c>
      <c r="H69" s="11"/>
      <c r="I69" s="11"/>
      <c r="J69" s="46">
        <v>0</v>
      </c>
      <c r="K69" s="12">
        <f t="shared" si="10"/>
        <v>0</v>
      </c>
      <c r="L69" s="12">
        <f t="shared" si="11"/>
        <v>0</v>
      </c>
    </row>
    <row r="70" spans="1:12" ht="19" customHeight="1" x14ac:dyDescent="0.2">
      <c r="A70" s="23" t="s">
        <v>220</v>
      </c>
      <c r="B70" s="23" t="s">
        <v>25</v>
      </c>
      <c r="C70" s="75" t="s">
        <v>258</v>
      </c>
      <c r="D70" s="78" t="s">
        <v>307</v>
      </c>
      <c r="E70" s="19"/>
      <c r="F70" s="19"/>
      <c r="G70" s="10">
        <v>1</v>
      </c>
      <c r="H70" s="11"/>
      <c r="I70" s="11"/>
      <c r="J70" s="46">
        <v>0</v>
      </c>
      <c r="K70" s="12">
        <f t="shared" si="10"/>
        <v>0</v>
      </c>
      <c r="L70" s="12">
        <f t="shared" si="11"/>
        <v>0</v>
      </c>
    </row>
    <row r="71" spans="1:12" ht="19" customHeight="1" x14ac:dyDescent="0.2">
      <c r="A71" s="23" t="s">
        <v>220</v>
      </c>
      <c r="B71" s="23" t="s">
        <v>25</v>
      </c>
      <c r="C71" s="75" t="s">
        <v>259</v>
      </c>
      <c r="D71" s="78" t="s">
        <v>307</v>
      </c>
      <c r="E71" s="19"/>
      <c r="F71" s="19"/>
      <c r="G71" s="10">
        <v>1</v>
      </c>
      <c r="H71" s="11"/>
      <c r="I71" s="11"/>
      <c r="J71" s="46">
        <v>0</v>
      </c>
      <c r="K71" s="12">
        <f t="shared" si="10"/>
        <v>0</v>
      </c>
      <c r="L71" s="12">
        <f t="shared" si="11"/>
        <v>0</v>
      </c>
    </row>
    <row r="72" spans="1:12" s="5" customFormat="1" ht="19" customHeight="1" x14ac:dyDescent="0.2">
      <c r="A72" s="286" t="s">
        <v>225</v>
      </c>
      <c r="B72" s="287"/>
      <c r="C72" s="287"/>
      <c r="D72" s="287"/>
      <c r="E72" s="287"/>
      <c r="F72" s="287"/>
      <c r="G72" s="287"/>
      <c r="H72" s="287"/>
      <c r="I72" s="287"/>
      <c r="J72" s="287"/>
      <c r="K72" s="288"/>
      <c r="L72" s="21"/>
    </row>
    <row r="73" spans="1:12" ht="19" customHeight="1" x14ac:dyDescent="0.2">
      <c r="A73" s="23" t="s">
        <v>220</v>
      </c>
      <c r="B73" s="23" t="s">
        <v>25</v>
      </c>
      <c r="C73" s="75" t="s">
        <v>260</v>
      </c>
      <c r="D73" s="78" t="s">
        <v>307</v>
      </c>
      <c r="E73" s="18"/>
      <c r="F73" s="18"/>
      <c r="G73" s="10">
        <v>1</v>
      </c>
      <c r="H73" s="11"/>
      <c r="I73" s="12"/>
      <c r="J73" s="46">
        <v>0</v>
      </c>
      <c r="K73" s="12">
        <f t="shared" ref="K73:K81" si="12">J73-J73*$K$9/100</f>
        <v>0</v>
      </c>
      <c r="L73" s="12">
        <f t="shared" ref="L73:L81" si="13">K73*G73</f>
        <v>0</v>
      </c>
    </row>
    <row r="74" spans="1:12" ht="19" customHeight="1" x14ac:dyDescent="0.2">
      <c r="A74" s="23" t="s">
        <v>220</v>
      </c>
      <c r="B74" s="23" t="s">
        <v>25</v>
      </c>
      <c r="C74" s="75" t="s">
        <v>261</v>
      </c>
      <c r="D74" s="78" t="s">
        <v>307</v>
      </c>
      <c r="E74" s="18"/>
      <c r="F74" s="18"/>
      <c r="G74" s="10">
        <v>1</v>
      </c>
      <c r="H74" s="11"/>
      <c r="I74" s="12"/>
      <c r="J74" s="46">
        <v>0</v>
      </c>
      <c r="K74" s="12">
        <f t="shared" si="12"/>
        <v>0</v>
      </c>
      <c r="L74" s="12">
        <f t="shared" si="13"/>
        <v>0</v>
      </c>
    </row>
    <row r="75" spans="1:12" ht="19" customHeight="1" x14ac:dyDescent="0.2">
      <c r="A75" s="23" t="s">
        <v>220</v>
      </c>
      <c r="B75" s="23" t="s">
        <v>25</v>
      </c>
      <c r="C75" s="75" t="s">
        <v>262</v>
      </c>
      <c r="D75" s="78" t="s">
        <v>307</v>
      </c>
      <c r="E75" s="18"/>
      <c r="F75" s="18"/>
      <c r="G75" s="10">
        <v>1</v>
      </c>
      <c r="H75" s="11"/>
      <c r="I75" s="11"/>
      <c r="J75" s="46">
        <v>0</v>
      </c>
      <c r="K75" s="12">
        <f t="shared" si="12"/>
        <v>0</v>
      </c>
      <c r="L75" s="12">
        <f t="shared" si="13"/>
        <v>0</v>
      </c>
    </row>
    <row r="76" spans="1:12" ht="19" customHeight="1" x14ac:dyDescent="0.2">
      <c r="A76" s="23" t="s">
        <v>220</v>
      </c>
      <c r="B76" s="23" t="s">
        <v>25</v>
      </c>
      <c r="C76" s="75" t="s">
        <v>263</v>
      </c>
      <c r="D76" s="78" t="s">
        <v>307</v>
      </c>
      <c r="E76" s="19"/>
      <c r="F76" s="19"/>
      <c r="G76" s="10">
        <v>1</v>
      </c>
      <c r="H76" s="11"/>
      <c r="I76" s="11"/>
      <c r="J76" s="46">
        <v>0</v>
      </c>
      <c r="K76" s="12">
        <f t="shared" si="12"/>
        <v>0</v>
      </c>
      <c r="L76" s="12">
        <f t="shared" si="13"/>
        <v>0</v>
      </c>
    </row>
    <row r="77" spans="1:12" ht="19" customHeight="1" x14ac:dyDescent="0.2">
      <c r="A77" s="23" t="s">
        <v>220</v>
      </c>
      <c r="B77" s="23" t="s">
        <v>25</v>
      </c>
      <c r="C77" s="75" t="s">
        <v>264</v>
      </c>
      <c r="D77" s="78" t="s">
        <v>307</v>
      </c>
      <c r="E77" s="18"/>
      <c r="F77" s="18"/>
      <c r="G77" s="10">
        <v>1</v>
      </c>
      <c r="H77" s="11"/>
      <c r="I77" s="12"/>
      <c r="J77" s="46">
        <v>0</v>
      </c>
      <c r="K77" s="12">
        <f t="shared" si="12"/>
        <v>0</v>
      </c>
      <c r="L77" s="12">
        <f t="shared" si="13"/>
        <v>0</v>
      </c>
    </row>
    <row r="78" spans="1:12" ht="19" customHeight="1" x14ac:dyDescent="0.2">
      <c r="A78" s="23" t="s">
        <v>220</v>
      </c>
      <c r="B78" s="23" t="s">
        <v>25</v>
      </c>
      <c r="C78" s="75" t="s">
        <v>265</v>
      </c>
      <c r="D78" s="78" t="s">
        <v>307</v>
      </c>
      <c r="E78" s="18"/>
      <c r="F78" s="18"/>
      <c r="G78" s="10">
        <v>1</v>
      </c>
      <c r="H78" s="11"/>
      <c r="I78" s="12"/>
      <c r="J78" s="46">
        <v>0</v>
      </c>
      <c r="K78" s="12">
        <f t="shared" si="12"/>
        <v>0</v>
      </c>
      <c r="L78" s="12">
        <f t="shared" si="13"/>
        <v>0</v>
      </c>
    </row>
    <row r="79" spans="1:12" ht="19" customHeight="1" x14ac:dyDescent="0.2">
      <c r="A79" s="23" t="s">
        <v>220</v>
      </c>
      <c r="B79" s="23" t="s">
        <v>25</v>
      </c>
      <c r="C79" s="75" t="s">
        <v>266</v>
      </c>
      <c r="D79" s="78" t="s">
        <v>307</v>
      </c>
      <c r="E79" s="18"/>
      <c r="F79" s="18"/>
      <c r="G79" s="10">
        <v>1</v>
      </c>
      <c r="H79" s="11"/>
      <c r="I79" s="11"/>
      <c r="J79" s="46">
        <v>0</v>
      </c>
      <c r="K79" s="12">
        <f t="shared" si="12"/>
        <v>0</v>
      </c>
      <c r="L79" s="12">
        <f t="shared" si="13"/>
        <v>0</v>
      </c>
    </row>
    <row r="80" spans="1:12" ht="19" customHeight="1" x14ac:dyDescent="0.2">
      <c r="A80" s="23" t="s">
        <v>220</v>
      </c>
      <c r="B80" s="23" t="s">
        <v>25</v>
      </c>
      <c r="C80" s="75" t="s">
        <v>267</v>
      </c>
      <c r="D80" s="78" t="s">
        <v>307</v>
      </c>
      <c r="E80" s="19"/>
      <c r="F80" s="19"/>
      <c r="G80" s="10">
        <v>1</v>
      </c>
      <c r="H80" s="11"/>
      <c r="I80" s="11"/>
      <c r="J80" s="46">
        <v>0</v>
      </c>
      <c r="K80" s="12">
        <f t="shared" si="12"/>
        <v>0</v>
      </c>
      <c r="L80" s="12">
        <f t="shared" si="13"/>
        <v>0</v>
      </c>
    </row>
    <row r="81" spans="1:12" ht="19" customHeight="1" x14ac:dyDescent="0.2">
      <c r="A81" s="23" t="s">
        <v>220</v>
      </c>
      <c r="B81" s="23" t="s">
        <v>25</v>
      </c>
      <c r="C81" s="75" t="s">
        <v>268</v>
      </c>
      <c r="D81" s="78" t="s">
        <v>307</v>
      </c>
      <c r="E81" s="19"/>
      <c r="F81" s="19"/>
      <c r="G81" s="10">
        <v>1</v>
      </c>
      <c r="H81" s="11"/>
      <c r="I81" s="11"/>
      <c r="J81" s="46">
        <v>0</v>
      </c>
      <c r="K81" s="12">
        <f t="shared" si="12"/>
        <v>0</v>
      </c>
      <c r="L81" s="12">
        <f t="shared" si="13"/>
        <v>0</v>
      </c>
    </row>
    <row r="82" spans="1:12" s="5" customFormat="1" ht="19" customHeight="1" x14ac:dyDescent="0.2">
      <c r="A82" s="286" t="s">
        <v>226</v>
      </c>
      <c r="B82" s="287"/>
      <c r="C82" s="287"/>
      <c r="D82" s="287"/>
      <c r="E82" s="287"/>
      <c r="F82" s="287"/>
      <c r="G82" s="287"/>
      <c r="H82" s="287"/>
      <c r="I82" s="287"/>
      <c r="J82" s="287"/>
      <c r="K82" s="288"/>
      <c r="L82" s="21"/>
    </row>
    <row r="83" spans="1:12" ht="19" customHeight="1" x14ac:dyDescent="0.2">
      <c r="A83" s="23" t="s">
        <v>220</v>
      </c>
      <c r="B83" s="23" t="s">
        <v>25</v>
      </c>
      <c r="C83" s="75" t="s">
        <v>269</v>
      </c>
      <c r="D83" s="78" t="s">
        <v>307</v>
      </c>
      <c r="E83" s="18"/>
      <c r="F83" s="18"/>
      <c r="G83" s="10">
        <v>1</v>
      </c>
      <c r="H83" s="11"/>
      <c r="I83" s="12"/>
      <c r="J83" s="46">
        <v>0</v>
      </c>
      <c r="K83" s="12">
        <f t="shared" ref="K83:K91" si="14">J83-J83*$K$9/100</f>
        <v>0</v>
      </c>
      <c r="L83" s="12">
        <f t="shared" ref="L83:L91" si="15">K83*G83</f>
        <v>0</v>
      </c>
    </row>
    <row r="84" spans="1:12" ht="19" customHeight="1" x14ac:dyDescent="0.2">
      <c r="A84" s="23" t="s">
        <v>220</v>
      </c>
      <c r="B84" s="23" t="s">
        <v>25</v>
      </c>
      <c r="C84" s="75" t="s">
        <v>270</v>
      </c>
      <c r="D84" s="78" t="s">
        <v>307</v>
      </c>
      <c r="E84" s="18"/>
      <c r="F84" s="18"/>
      <c r="G84" s="10">
        <v>1</v>
      </c>
      <c r="H84" s="11"/>
      <c r="I84" s="12"/>
      <c r="J84" s="46">
        <v>0</v>
      </c>
      <c r="K84" s="12">
        <f t="shared" si="14"/>
        <v>0</v>
      </c>
      <c r="L84" s="12">
        <f t="shared" si="15"/>
        <v>0</v>
      </c>
    </row>
    <row r="85" spans="1:12" ht="19" customHeight="1" x14ac:dyDescent="0.2">
      <c r="A85" s="23" t="s">
        <v>220</v>
      </c>
      <c r="B85" s="23" t="s">
        <v>25</v>
      </c>
      <c r="C85" s="75" t="s">
        <v>271</v>
      </c>
      <c r="D85" s="78" t="s">
        <v>307</v>
      </c>
      <c r="E85" s="18"/>
      <c r="F85" s="18"/>
      <c r="G85" s="10">
        <v>1</v>
      </c>
      <c r="H85" s="11"/>
      <c r="I85" s="11"/>
      <c r="J85" s="46">
        <v>0</v>
      </c>
      <c r="K85" s="12">
        <f t="shared" si="14"/>
        <v>0</v>
      </c>
      <c r="L85" s="12">
        <f t="shared" si="15"/>
        <v>0</v>
      </c>
    </row>
    <row r="86" spans="1:12" ht="19" customHeight="1" x14ac:dyDescent="0.2">
      <c r="A86" s="23" t="s">
        <v>220</v>
      </c>
      <c r="B86" s="23" t="s">
        <v>25</v>
      </c>
      <c r="C86" s="75" t="s">
        <v>272</v>
      </c>
      <c r="D86" s="78" t="s">
        <v>307</v>
      </c>
      <c r="E86" s="19"/>
      <c r="F86" s="19"/>
      <c r="G86" s="10">
        <v>1</v>
      </c>
      <c r="H86" s="11"/>
      <c r="I86" s="11"/>
      <c r="J86" s="46">
        <v>0</v>
      </c>
      <c r="K86" s="12">
        <f t="shared" si="14"/>
        <v>0</v>
      </c>
      <c r="L86" s="12">
        <f t="shared" si="15"/>
        <v>0</v>
      </c>
    </row>
    <row r="87" spans="1:12" ht="19" customHeight="1" x14ac:dyDescent="0.2">
      <c r="A87" s="23" t="s">
        <v>220</v>
      </c>
      <c r="B87" s="23" t="s">
        <v>25</v>
      </c>
      <c r="C87" s="75" t="s">
        <v>273</v>
      </c>
      <c r="D87" s="78" t="s">
        <v>307</v>
      </c>
      <c r="E87" s="18"/>
      <c r="F87" s="18"/>
      <c r="G87" s="10">
        <v>1</v>
      </c>
      <c r="H87" s="11"/>
      <c r="I87" s="12"/>
      <c r="J87" s="46">
        <v>0</v>
      </c>
      <c r="K87" s="12">
        <f t="shared" si="14"/>
        <v>0</v>
      </c>
      <c r="L87" s="12">
        <f t="shared" si="15"/>
        <v>0</v>
      </c>
    </row>
    <row r="88" spans="1:12" ht="19" customHeight="1" x14ac:dyDescent="0.2">
      <c r="A88" s="23" t="s">
        <v>220</v>
      </c>
      <c r="B88" s="23" t="s">
        <v>25</v>
      </c>
      <c r="C88" s="75" t="s">
        <v>274</v>
      </c>
      <c r="D88" s="78" t="s">
        <v>307</v>
      </c>
      <c r="E88" s="18"/>
      <c r="F88" s="18"/>
      <c r="G88" s="10">
        <v>1</v>
      </c>
      <c r="H88" s="11"/>
      <c r="I88" s="12"/>
      <c r="J88" s="46">
        <v>0</v>
      </c>
      <c r="K88" s="12">
        <f t="shared" si="14"/>
        <v>0</v>
      </c>
      <c r="L88" s="12">
        <f t="shared" si="15"/>
        <v>0</v>
      </c>
    </row>
    <row r="89" spans="1:12" ht="19" customHeight="1" x14ac:dyDescent="0.2">
      <c r="A89" s="23" t="s">
        <v>220</v>
      </c>
      <c r="B89" s="23" t="s">
        <v>25</v>
      </c>
      <c r="C89" s="75" t="s">
        <v>275</v>
      </c>
      <c r="D89" s="78" t="s">
        <v>307</v>
      </c>
      <c r="E89" s="18"/>
      <c r="F89" s="18"/>
      <c r="G89" s="10">
        <v>1</v>
      </c>
      <c r="H89" s="11"/>
      <c r="I89" s="11"/>
      <c r="J89" s="46">
        <v>0</v>
      </c>
      <c r="K89" s="12">
        <f t="shared" si="14"/>
        <v>0</v>
      </c>
      <c r="L89" s="12">
        <f t="shared" si="15"/>
        <v>0</v>
      </c>
    </row>
    <row r="90" spans="1:12" ht="19" customHeight="1" x14ac:dyDescent="0.2">
      <c r="A90" s="23" t="s">
        <v>220</v>
      </c>
      <c r="B90" s="23" t="s">
        <v>25</v>
      </c>
      <c r="C90" s="75" t="s">
        <v>276</v>
      </c>
      <c r="D90" s="78" t="s">
        <v>307</v>
      </c>
      <c r="E90" s="19"/>
      <c r="F90" s="19"/>
      <c r="G90" s="10">
        <v>1</v>
      </c>
      <c r="H90" s="11"/>
      <c r="I90" s="11"/>
      <c r="J90" s="46">
        <v>0</v>
      </c>
      <c r="K90" s="12">
        <f t="shared" si="14"/>
        <v>0</v>
      </c>
      <c r="L90" s="12">
        <f t="shared" si="15"/>
        <v>0</v>
      </c>
    </row>
    <row r="91" spans="1:12" ht="19" customHeight="1" x14ac:dyDescent="0.2">
      <c r="A91" s="23" t="s">
        <v>220</v>
      </c>
      <c r="B91" s="23" t="s">
        <v>25</v>
      </c>
      <c r="C91" s="75" t="s">
        <v>277</v>
      </c>
      <c r="D91" s="78" t="s">
        <v>307</v>
      </c>
      <c r="E91" s="19"/>
      <c r="F91" s="19"/>
      <c r="G91" s="10">
        <v>1</v>
      </c>
      <c r="H91" s="11"/>
      <c r="I91" s="11"/>
      <c r="J91" s="46">
        <v>0</v>
      </c>
      <c r="K91" s="12">
        <f t="shared" si="14"/>
        <v>0</v>
      </c>
      <c r="L91" s="12">
        <f t="shared" si="15"/>
        <v>0</v>
      </c>
    </row>
    <row r="92" spans="1:12" s="5" customFormat="1" ht="19" customHeight="1" x14ac:dyDescent="0.2">
      <c r="A92" s="286" t="s">
        <v>227</v>
      </c>
      <c r="B92" s="287"/>
      <c r="C92" s="287"/>
      <c r="D92" s="287"/>
      <c r="E92" s="287"/>
      <c r="F92" s="287"/>
      <c r="G92" s="287"/>
      <c r="H92" s="287"/>
      <c r="I92" s="287"/>
      <c r="J92" s="287"/>
      <c r="K92" s="288"/>
      <c r="L92" s="21"/>
    </row>
    <row r="93" spans="1:12" ht="19" customHeight="1" x14ac:dyDescent="0.2">
      <c r="A93" s="23" t="s">
        <v>220</v>
      </c>
      <c r="B93" s="23" t="s">
        <v>25</v>
      </c>
      <c r="C93" s="75" t="s">
        <v>278</v>
      </c>
      <c r="D93" s="78" t="s">
        <v>307</v>
      </c>
      <c r="E93" s="18"/>
      <c r="F93" s="18"/>
      <c r="G93" s="10">
        <v>1</v>
      </c>
      <c r="H93" s="11"/>
      <c r="I93" s="12"/>
      <c r="J93" s="46">
        <v>0</v>
      </c>
      <c r="K93" s="12">
        <f t="shared" ref="K93:K101" si="16">J93-J93*$K$9/100</f>
        <v>0</v>
      </c>
      <c r="L93" s="12">
        <f t="shared" ref="L93:L101" si="17">K93*G93</f>
        <v>0</v>
      </c>
    </row>
    <row r="94" spans="1:12" ht="19" customHeight="1" x14ac:dyDescent="0.2">
      <c r="A94" s="23" t="s">
        <v>220</v>
      </c>
      <c r="B94" s="23" t="s">
        <v>25</v>
      </c>
      <c r="C94" s="75" t="s">
        <v>279</v>
      </c>
      <c r="D94" s="78" t="s">
        <v>307</v>
      </c>
      <c r="E94" s="18"/>
      <c r="F94" s="18"/>
      <c r="G94" s="10">
        <v>1</v>
      </c>
      <c r="H94" s="11"/>
      <c r="I94" s="12"/>
      <c r="J94" s="46">
        <v>0</v>
      </c>
      <c r="K94" s="12">
        <f t="shared" si="16"/>
        <v>0</v>
      </c>
      <c r="L94" s="12">
        <f t="shared" si="17"/>
        <v>0</v>
      </c>
    </row>
    <row r="95" spans="1:12" ht="19" customHeight="1" x14ac:dyDescent="0.2">
      <c r="A95" s="23" t="s">
        <v>220</v>
      </c>
      <c r="B95" s="23" t="s">
        <v>25</v>
      </c>
      <c r="C95" s="75" t="s">
        <v>280</v>
      </c>
      <c r="D95" s="78" t="s">
        <v>307</v>
      </c>
      <c r="E95" s="18"/>
      <c r="F95" s="18"/>
      <c r="G95" s="10">
        <v>1</v>
      </c>
      <c r="H95" s="11"/>
      <c r="I95" s="11"/>
      <c r="J95" s="46">
        <v>0</v>
      </c>
      <c r="K95" s="12">
        <f t="shared" si="16"/>
        <v>0</v>
      </c>
      <c r="L95" s="12">
        <f t="shared" si="17"/>
        <v>0</v>
      </c>
    </row>
    <row r="96" spans="1:12" ht="19" customHeight="1" x14ac:dyDescent="0.2">
      <c r="A96" s="23" t="s">
        <v>220</v>
      </c>
      <c r="B96" s="23" t="s">
        <v>25</v>
      </c>
      <c r="C96" s="75" t="s">
        <v>281</v>
      </c>
      <c r="D96" s="78" t="s">
        <v>307</v>
      </c>
      <c r="E96" s="19"/>
      <c r="F96" s="19"/>
      <c r="G96" s="10">
        <v>1</v>
      </c>
      <c r="H96" s="11"/>
      <c r="I96" s="11"/>
      <c r="J96" s="46">
        <v>0</v>
      </c>
      <c r="K96" s="12">
        <f t="shared" si="16"/>
        <v>0</v>
      </c>
      <c r="L96" s="12">
        <f t="shared" si="17"/>
        <v>0</v>
      </c>
    </row>
    <row r="97" spans="1:12" ht="19" customHeight="1" x14ac:dyDescent="0.2">
      <c r="A97" s="23" t="s">
        <v>220</v>
      </c>
      <c r="B97" s="23" t="s">
        <v>25</v>
      </c>
      <c r="C97" s="75" t="s">
        <v>282</v>
      </c>
      <c r="D97" s="78" t="s">
        <v>307</v>
      </c>
      <c r="E97" s="18"/>
      <c r="F97" s="18"/>
      <c r="G97" s="10">
        <v>1</v>
      </c>
      <c r="H97" s="11"/>
      <c r="I97" s="12"/>
      <c r="J97" s="46">
        <v>0</v>
      </c>
      <c r="K97" s="12">
        <f t="shared" si="16"/>
        <v>0</v>
      </c>
      <c r="L97" s="12">
        <f t="shared" si="17"/>
        <v>0</v>
      </c>
    </row>
    <row r="98" spans="1:12" ht="19" customHeight="1" x14ac:dyDescent="0.2">
      <c r="A98" s="23" t="s">
        <v>220</v>
      </c>
      <c r="B98" s="23" t="s">
        <v>25</v>
      </c>
      <c r="C98" s="75" t="s">
        <v>283</v>
      </c>
      <c r="D98" s="78" t="s">
        <v>307</v>
      </c>
      <c r="E98" s="18"/>
      <c r="F98" s="18"/>
      <c r="G98" s="10">
        <v>1</v>
      </c>
      <c r="H98" s="11"/>
      <c r="I98" s="12"/>
      <c r="J98" s="46">
        <v>0</v>
      </c>
      <c r="K98" s="12">
        <f t="shared" si="16"/>
        <v>0</v>
      </c>
      <c r="L98" s="12">
        <f t="shared" si="17"/>
        <v>0</v>
      </c>
    </row>
    <row r="99" spans="1:12" ht="19" customHeight="1" x14ac:dyDescent="0.2">
      <c r="A99" s="23" t="s">
        <v>220</v>
      </c>
      <c r="B99" s="23" t="s">
        <v>25</v>
      </c>
      <c r="C99" s="75" t="s">
        <v>284</v>
      </c>
      <c r="D99" s="78" t="s">
        <v>307</v>
      </c>
      <c r="E99" s="18"/>
      <c r="F99" s="18"/>
      <c r="G99" s="10">
        <v>1</v>
      </c>
      <c r="H99" s="11"/>
      <c r="I99" s="11"/>
      <c r="J99" s="46">
        <v>0</v>
      </c>
      <c r="K99" s="12">
        <f t="shared" si="16"/>
        <v>0</v>
      </c>
      <c r="L99" s="12">
        <f t="shared" si="17"/>
        <v>0</v>
      </c>
    </row>
    <row r="100" spans="1:12" ht="19" customHeight="1" x14ac:dyDescent="0.2">
      <c r="A100" s="23" t="s">
        <v>220</v>
      </c>
      <c r="B100" s="23" t="s">
        <v>25</v>
      </c>
      <c r="C100" s="75" t="s">
        <v>285</v>
      </c>
      <c r="D100" s="78" t="s">
        <v>307</v>
      </c>
      <c r="E100" s="19"/>
      <c r="F100" s="19"/>
      <c r="G100" s="10">
        <v>1</v>
      </c>
      <c r="H100" s="11"/>
      <c r="I100" s="11"/>
      <c r="J100" s="46">
        <v>0</v>
      </c>
      <c r="K100" s="12">
        <f t="shared" si="16"/>
        <v>0</v>
      </c>
      <c r="L100" s="12">
        <f t="shared" si="17"/>
        <v>0</v>
      </c>
    </row>
    <row r="101" spans="1:12" ht="19" customHeight="1" x14ac:dyDescent="0.2">
      <c r="A101" s="23" t="s">
        <v>220</v>
      </c>
      <c r="B101" s="23" t="s">
        <v>25</v>
      </c>
      <c r="C101" s="75" t="s">
        <v>286</v>
      </c>
      <c r="D101" s="78" t="s">
        <v>307</v>
      </c>
      <c r="E101" s="19"/>
      <c r="F101" s="19"/>
      <c r="G101" s="10">
        <v>1</v>
      </c>
      <c r="H101" s="11"/>
      <c r="I101" s="11"/>
      <c r="J101" s="46">
        <v>0</v>
      </c>
      <c r="K101" s="12">
        <f t="shared" si="16"/>
        <v>0</v>
      </c>
      <c r="L101" s="12">
        <f t="shared" si="17"/>
        <v>0</v>
      </c>
    </row>
    <row r="102" spans="1:12" s="5" customFormat="1" ht="19" customHeight="1" x14ac:dyDescent="0.2">
      <c r="A102" s="286" t="s">
        <v>317</v>
      </c>
      <c r="B102" s="287"/>
      <c r="C102" s="287"/>
      <c r="D102" s="287"/>
      <c r="E102" s="287"/>
      <c r="F102" s="287"/>
      <c r="G102" s="287"/>
      <c r="H102" s="287"/>
      <c r="I102" s="287"/>
      <c r="J102" s="287"/>
      <c r="K102" s="288"/>
      <c r="L102" s="21"/>
    </row>
    <row r="103" spans="1:12" ht="19" customHeight="1" x14ac:dyDescent="0.2">
      <c r="A103" s="23" t="s">
        <v>318</v>
      </c>
      <c r="B103" s="23"/>
      <c r="C103" s="75" t="s">
        <v>319</v>
      </c>
      <c r="D103" s="78" t="s">
        <v>307</v>
      </c>
      <c r="E103" s="19"/>
      <c r="F103" s="19"/>
      <c r="G103" s="10">
        <v>1</v>
      </c>
      <c r="H103" s="11"/>
      <c r="I103" s="11"/>
      <c r="J103" s="45">
        <v>0</v>
      </c>
      <c r="K103" s="12">
        <f>J103-J103*$K$9/100</f>
        <v>0</v>
      </c>
      <c r="L103" s="12">
        <f>K103*G103</f>
        <v>0</v>
      </c>
    </row>
    <row r="104" spans="1:12" ht="19" customHeight="1" x14ac:dyDescent="0.2">
      <c r="A104" s="23" t="s">
        <v>320</v>
      </c>
      <c r="B104" s="23"/>
      <c r="C104" s="75" t="s">
        <v>321</v>
      </c>
      <c r="D104" s="78" t="s">
        <v>307</v>
      </c>
      <c r="E104" s="19"/>
      <c r="F104" s="19"/>
      <c r="G104" s="10">
        <v>1</v>
      </c>
      <c r="H104" s="11"/>
      <c r="I104" s="11"/>
      <c r="J104" s="45">
        <v>0</v>
      </c>
      <c r="K104" s="12">
        <f>J104-J104*$K$9/100</f>
        <v>0</v>
      </c>
      <c r="L104" s="12">
        <f>K104*G104</f>
        <v>0</v>
      </c>
    </row>
    <row r="105" spans="1:12" ht="21.75" customHeight="1" x14ac:dyDescent="0.2">
      <c r="A105" s="236" t="s">
        <v>139</v>
      </c>
      <c r="B105" s="236"/>
      <c r="C105" s="236"/>
      <c r="D105" s="236"/>
      <c r="E105" s="236"/>
      <c r="F105" s="236"/>
      <c r="G105" s="236"/>
      <c r="H105" s="236"/>
      <c r="I105" s="236"/>
      <c r="J105" s="236"/>
      <c r="K105" s="236"/>
    </row>
    <row r="106" spans="1:12" x14ac:dyDescent="0.2">
      <c r="I106" s="40"/>
    </row>
    <row r="107" spans="1:12" ht="93" customHeight="1" x14ac:dyDescent="0.3">
      <c r="A107" s="227" t="s">
        <v>1244</v>
      </c>
      <c r="B107" s="227"/>
      <c r="C107" s="227"/>
      <c r="D107" s="227"/>
      <c r="E107" s="227"/>
      <c r="F107" s="227"/>
      <c r="G107" s="227"/>
      <c r="H107" s="227"/>
      <c r="I107" s="227"/>
    </row>
  </sheetData>
  <mergeCells count="21">
    <mergeCell ref="A2:K2"/>
    <mergeCell ref="C9:E9"/>
    <mergeCell ref="A10:A11"/>
    <mergeCell ref="B10:B11"/>
    <mergeCell ref="C10:C11"/>
    <mergeCell ref="E10:F10"/>
    <mergeCell ref="G10:G11"/>
    <mergeCell ref="H10:J10"/>
    <mergeCell ref="A22:K22"/>
    <mergeCell ref="A32:K32"/>
    <mergeCell ref="L10:L11"/>
    <mergeCell ref="A105:K105"/>
    <mergeCell ref="A107:I107"/>
    <mergeCell ref="A12:K12"/>
    <mergeCell ref="A42:K42"/>
    <mergeCell ref="A52:K52"/>
    <mergeCell ref="A62:K62"/>
    <mergeCell ref="A72:K72"/>
    <mergeCell ref="A82:K82"/>
    <mergeCell ref="A92:K92"/>
    <mergeCell ref="A102:K102"/>
  </mergeCells>
  <hyperlinks>
    <hyperlink ref="C9:E9" location="Исходный!R1C1" display="В Исходный прайс" xr:uid="{00000000-0004-0000-1700-000000000000}"/>
  </hyperlinks>
  <pageMargins left="0.23622047244094491" right="0.19685039370078741" top="0.15748031496062992" bottom="0.15748031496062992" header="0.15748031496062992" footer="0.15748031496062992"/>
  <pageSetup paperSize="9" scale="40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L29"/>
  <sheetViews>
    <sheetView topLeftCell="A2" zoomScale="60" zoomScaleNormal="60" workbookViewId="0">
      <selection activeCell="A29" sqref="A29:I29"/>
    </sheetView>
  </sheetViews>
  <sheetFormatPr defaultColWidth="9.1796875" defaultRowHeight="10" x14ac:dyDescent="0.2"/>
  <cols>
    <col min="1" max="1" width="33.1796875" style="1" customWidth="1"/>
    <col min="2" max="2" width="19.7265625" style="1" customWidth="1"/>
    <col min="3" max="3" width="26.1796875" style="1" customWidth="1"/>
    <col min="4" max="4" width="11.7265625" style="1" customWidth="1"/>
    <col min="5" max="5" width="25.453125" style="1" customWidth="1"/>
    <col min="6" max="6" width="16.1796875" style="1" customWidth="1"/>
    <col min="7" max="7" width="8.54296875" style="1" hidden="1" customWidth="1"/>
    <col min="8" max="8" width="12.54296875" style="1" customWidth="1"/>
    <col min="9" max="9" width="13.54296875" style="3" customWidth="1"/>
    <col min="10" max="10" width="13.54296875" style="1" customWidth="1"/>
    <col min="11" max="11" width="15.54296875" style="1" customWidth="1"/>
    <col min="12" max="12" width="13.54296875" style="1" hidden="1" customWidth="1"/>
    <col min="13" max="16384" width="9.1796875" style="1"/>
  </cols>
  <sheetData>
    <row r="1" spans="1:12" ht="4.5" hidden="1" customHeight="1" x14ac:dyDescent="0.2"/>
    <row r="2" spans="1:12" ht="144.75" customHeight="1" x14ac:dyDescent="0.95">
      <c r="A2" s="307" t="s">
        <v>180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</row>
    <row r="3" spans="1:12" ht="4.5" hidden="1" customHeight="1" x14ac:dyDescent="0.2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2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2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2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4.5" hidden="1" customHeight="1" x14ac:dyDescent="0.2">
      <c r="A7" s="13"/>
      <c r="B7" s="14"/>
      <c r="C7" s="14"/>
      <c r="E7" s="14"/>
      <c r="F7" s="14"/>
      <c r="G7" s="14"/>
      <c r="H7" s="14"/>
      <c r="I7" s="14"/>
      <c r="J7" s="14"/>
      <c r="K7" s="14"/>
      <c r="L7" s="14"/>
    </row>
    <row r="8" spans="1:12" s="152" customFormat="1" ht="16.5" customHeight="1" x14ac:dyDescent="0.4">
      <c r="A8" s="151"/>
      <c r="B8" s="151"/>
      <c r="C8" s="151"/>
      <c r="E8" s="151"/>
      <c r="F8" s="151"/>
      <c r="G8" s="151"/>
      <c r="H8" s="151"/>
      <c r="I8" s="153" t="s">
        <v>16</v>
      </c>
      <c r="J8" s="153" t="s">
        <v>4</v>
      </c>
      <c r="K8" s="154" t="s">
        <v>15</v>
      </c>
      <c r="L8" s="154"/>
    </row>
    <row r="9" spans="1:12" s="152" customFormat="1" ht="16.5" customHeight="1" x14ac:dyDescent="0.4">
      <c r="A9" s="151"/>
      <c r="B9" s="151"/>
      <c r="C9" s="294" t="s">
        <v>98</v>
      </c>
      <c r="D9" s="294"/>
      <c r="E9" s="294"/>
      <c r="F9" s="151"/>
      <c r="G9" s="151"/>
      <c r="H9" s="151"/>
      <c r="I9" s="153">
        <f>Исходный!G10</f>
        <v>0</v>
      </c>
      <c r="J9" s="153">
        <f>Исходный!H10</f>
        <v>0</v>
      </c>
      <c r="K9" s="154">
        <f>Исходный!I10</f>
        <v>0</v>
      </c>
      <c r="L9" s="154"/>
    </row>
    <row r="10" spans="1:12" s="106" customFormat="1" ht="18" customHeight="1" x14ac:dyDescent="0.4">
      <c r="A10" s="295" t="s">
        <v>2</v>
      </c>
      <c r="B10" s="295" t="s">
        <v>11</v>
      </c>
      <c r="C10" s="295" t="s">
        <v>3</v>
      </c>
      <c r="E10" s="295" t="s">
        <v>71</v>
      </c>
      <c r="F10" s="295"/>
      <c r="G10" s="295" t="s">
        <v>1</v>
      </c>
      <c r="H10" s="295" t="s">
        <v>72</v>
      </c>
      <c r="I10" s="295"/>
      <c r="J10" s="295"/>
      <c r="K10" s="103" t="s">
        <v>73</v>
      </c>
      <c r="L10" s="296" t="s">
        <v>5</v>
      </c>
    </row>
    <row r="11" spans="1:12" s="106" customFormat="1" ht="18" customHeight="1" thickBot="1" x14ac:dyDescent="0.45">
      <c r="A11" s="296"/>
      <c r="B11" s="296"/>
      <c r="C11" s="296"/>
      <c r="D11" s="106" t="s">
        <v>315</v>
      </c>
      <c r="E11" s="310" t="s">
        <v>166</v>
      </c>
      <c r="F11" s="311"/>
      <c r="G11" s="296"/>
      <c r="H11" s="104" t="s">
        <v>8</v>
      </c>
      <c r="I11" s="105" t="s">
        <v>6</v>
      </c>
      <c r="J11" s="104" t="s">
        <v>7</v>
      </c>
      <c r="K11" s="104" t="s">
        <v>74</v>
      </c>
      <c r="L11" s="309"/>
    </row>
    <row r="12" spans="1:12" s="5" customFormat="1" ht="32.25" customHeight="1" thickBot="1" x14ac:dyDescent="0.25">
      <c r="A12" s="304" t="s">
        <v>913</v>
      </c>
      <c r="B12" s="305"/>
      <c r="C12" s="305"/>
      <c r="D12" s="305"/>
      <c r="E12" s="305"/>
      <c r="F12" s="305"/>
      <c r="G12" s="305"/>
      <c r="H12" s="305"/>
      <c r="I12" s="305"/>
      <c r="J12" s="305"/>
      <c r="K12" s="306"/>
      <c r="L12" s="67"/>
    </row>
    <row r="13" spans="1:12" s="5" customFormat="1" ht="33.75" customHeight="1" x14ac:dyDescent="0.2">
      <c r="A13" s="297" t="s">
        <v>398</v>
      </c>
      <c r="B13" s="298"/>
      <c r="C13" s="298"/>
      <c r="D13" s="298"/>
      <c r="E13" s="298"/>
      <c r="F13" s="298"/>
      <c r="G13" s="298"/>
      <c r="H13" s="298"/>
      <c r="I13" s="298"/>
      <c r="J13" s="298"/>
      <c r="K13" s="299"/>
      <c r="L13" s="67"/>
    </row>
    <row r="14" spans="1:12" ht="25" customHeight="1" x14ac:dyDescent="0.35">
      <c r="A14" s="48" t="s">
        <v>340</v>
      </c>
      <c r="B14" s="48" t="s">
        <v>25</v>
      </c>
      <c r="C14" s="126" t="s">
        <v>191</v>
      </c>
      <c r="D14" s="127" t="s">
        <v>307</v>
      </c>
      <c r="E14" s="53"/>
      <c r="F14" s="125" t="s">
        <v>136</v>
      </c>
      <c r="G14" s="101"/>
      <c r="H14" s="100"/>
      <c r="I14" s="93"/>
      <c r="J14" s="93">
        <v>83900</v>
      </c>
      <c r="K14" s="93">
        <f>J14-J14*$K$9/100</f>
        <v>83900</v>
      </c>
      <c r="L14" s="46">
        <f>K14*G14</f>
        <v>0</v>
      </c>
    </row>
    <row r="15" spans="1:12" ht="25" customHeight="1" x14ac:dyDescent="0.35">
      <c r="A15" s="49" t="s">
        <v>340</v>
      </c>
      <c r="B15" s="48" t="s">
        <v>25</v>
      </c>
      <c r="C15" s="116" t="s">
        <v>192</v>
      </c>
      <c r="D15" s="117" t="s">
        <v>307</v>
      </c>
      <c r="E15" s="52"/>
      <c r="F15" s="44" t="s">
        <v>136</v>
      </c>
      <c r="G15" s="94">
        <v>1</v>
      </c>
      <c r="H15" s="92"/>
      <c r="I15" s="92"/>
      <c r="J15" s="93">
        <v>85200</v>
      </c>
      <c r="K15" s="93">
        <f>J15-J15*$K$9/100</f>
        <v>85200</v>
      </c>
      <c r="L15" s="46">
        <f>K15*G15</f>
        <v>85200</v>
      </c>
    </row>
    <row r="16" spans="1:12" ht="25" customHeight="1" x14ac:dyDescent="0.35">
      <c r="A16" s="49" t="s">
        <v>340</v>
      </c>
      <c r="B16" s="48" t="s">
        <v>25</v>
      </c>
      <c r="C16" s="116" t="s">
        <v>193</v>
      </c>
      <c r="D16" s="117" t="s">
        <v>307</v>
      </c>
      <c r="E16" s="52"/>
      <c r="F16" s="44" t="s">
        <v>137</v>
      </c>
      <c r="G16" s="94">
        <v>1</v>
      </c>
      <c r="H16" s="92"/>
      <c r="I16" s="92"/>
      <c r="J16" s="93">
        <v>85200</v>
      </c>
      <c r="K16" s="93">
        <f>J16-J16*$K$9/100</f>
        <v>85200</v>
      </c>
      <c r="L16" s="46">
        <f>K16*G16</f>
        <v>85200</v>
      </c>
    </row>
    <row r="17" spans="1:12" ht="25" customHeight="1" x14ac:dyDescent="0.35">
      <c r="A17" s="123" t="s">
        <v>340</v>
      </c>
      <c r="B17" s="124" t="s">
        <v>25</v>
      </c>
      <c r="C17" s="120" t="s">
        <v>194</v>
      </c>
      <c r="D17" s="121" t="s">
        <v>307</v>
      </c>
      <c r="E17" s="115"/>
      <c r="F17" s="122" t="s">
        <v>137</v>
      </c>
      <c r="G17" s="95">
        <v>1</v>
      </c>
      <c r="H17" s="96"/>
      <c r="I17" s="96"/>
      <c r="J17" s="93">
        <v>114600</v>
      </c>
      <c r="K17" s="97">
        <f>J17-J17*$K$9/100</f>
        <v>114600</v>
      </c>
      <c r="L17" s="46">
        <f>K17*G17</f>
        <v>114600</v>
      </c>
    </row>
    <row r="18" spans="1:12" ht="97.5" customHeight="1" thickBot="1" x14ac:dyDescent="0.25">
      <c r="A18" s="300"/>
      <c r="B18" s="301"/>
      <c r="C18" s="301"/>
      <c r="D18" s="301"/>
      <c r="E18" s="301"/>
      <c r="F18" s="301"/>
      <c r="G18" s="301"/>
      <c r="H18" s="301"/>
      <c r="I18" s="301"/>
      <c r="J18" s="301"/>
      <c r="K18" s="302"/>
    </row>
    <row r="19" spans="1:12" s="5" customFormat="1" ht="39.75" customHeight="1" thickBot="1" x14ac:dyDescent="0.25">
      <c r="A19" s="304" t="s">
        <v>914</v>
      </c>
      <c r="B19" s="305"/>
      <c r="C19" s="305"/>
      <c r="D19" s="305"/>
      <c r="E19" s="305"/>
      <c r="F19" s="305"/>
      <c r="G19" s="305"/>
      <c r="H19" s="305"/>
      <c r="I19" s="305"/>
      <c r="J19" s="305"/>
      <c r="K19" s="306"/>
      <c r="L19" s="67"/>
    </row>
    <row r="20" spans="1:12" ht="72" customHeight="1" x14ac:dyDescent="0.4">
      <c r="A20" s="88" t="s">
        <v>384</v>
      </c>
      <c r="B20" s="88"/>
      <c r="C20" s="98"/>
      <c r="D20" s="102"/>
      <c r="E20" s="99"/>
      <c r="F20" s="100"/>
      <c r="G20" s="101"/>
      <c r="H20" s="100"/>
      <c r="I20" s="93"/>
      <c r="J20" s="93">
        <v>6200</v>
      </c>
      <c r="K20" s="93">
        <f>J20-J20*$K$9/100</f>
        <v>6200</v>
      </c>
      <c r="L20" s="46">
        <f>K20*G20</f>
        <v>0</v>
      </c>
    </row>
    <row r="21" spans="1:12" ht="98.25" customHeight="1" thickBot="1" x14ac:dyDescent="0.25">
      <c r="A21" s="303"/>
      <c r="B21" s="303"/>
      <c r="C21" s="303"/>
      <c r="D21" s="303"/>
      <c r="E21" s="303"/>
      <c r="F21" s="303"/>
      <c r="G21" s="303"/>
      <c r="H21" s="303"/>
      <c r="I21" s="303"/>
      <c r="J21" s="303"/>
      <c r="K21" s="303"/>
    </row>
    <row r="22" spans="1:12" s="5" customFormat="1" ht="35.25" customHeight="1" thickBot="1" x14ac:dyDescent="0.25">
      <c r="A22" s="304" t="s">
        <v>915</v>
      </c>
      <c r="B22" s="305"/>
      <c r="C22" s="305"/>
      <c r="D22" s="305"/>
      <c r="E22" s="305"/>
      <c r="F22" s="305"/>
      <c r="G22" s="305"/>
      <c r="H22" s="305"/>
      <c r="I22" s="305"/>
      <c r="J22" s="305"/>
      <c r="K22" s="306"/>
      <c r="L22" s="67"/>
    </row>
    <row r="23" spans="1:12" ht="72" customHeight="1" x14ac:dyDescent="0.4">
      <c r="A23" s="88" t="s">
        <v>181</v>
      </c>
      <c r="B23" s="88"/>
      <c r="C23" s="98"/>
      <c r="D23" s="102"/>
      <c r="E23" s="99"/>
      <c r="F23" s="100"/>
      <c r="G23" s="101"/>
      <c r="H23" s="100"/>
      <c r="I23" s="93"/>
      <c r="J23" s="93">
        <v>3200</v>
      </c>
      <c r="K23" s="93">
        <f>J23-J23*$K$9/100</f>
        <v>3200</v>
      </c>
      <c r="L23" s="46">
        <f>K23*G23</f>
        <v>0</v>
      </c>
    </row>
    <row r="24" spans="1:12" ht="101.25" customHeight="1" thickBot="1" x14ac:dyDescent="0.25">
      <c r="A24" s="303"/>
      <c r="B24" s="303"/>
      <c r="C24" s="303"/>
      <c r="D24" s="303"/>
      <c r="E24" s="303"/>
      <c r="F24" s="303"/>
      <c r="G24" s="303"/>
      <c r="H24" s="303"/>
      <c r="I24" s="303"/>
      <c r="J24" s="303"/>
      <c r="K24" s="303"/>
    </row>
    <row r="25" spans="1:12" s="5" customFormat="1" ht="39" customHeight="1" thickBot="1" x14ac:dyDescent="0.25">
      <c r="A25" s="304" t="s">
        <v>179</v>
      </c>
      <c r="B25" s="305"/>
      <c r="C25" s="305"/>
      <c r="D25" s="305"/>
      <c r="E25" s="305"/>
      <c r="F25" s="305"/>
      <c r="G25" s="305"/>
      <c r="H25" s="305"/>
      <c r="I25" s="305"/>
      <c r="J25" s="305"/>
      <c r="K25" s="306"/>
      <c r="L25" s="67"/>
    </row>
    <row r="26" spans="1:12" ht="67.5" customHeight="1" x14ac:dyDescent="0.4">
      <c r="A26" s="88" t="s">
        <v>182</v>
      </c>
      <c r="B26" s="88"/>
      <c r="C26" s="98"/>
      <c r="D26" s="102"/>
      <c r="E26" s="99"/>
      <c r="F26" s="100"/>
      <c r="G26" s="101"/>
      <c r="H26" s="100"/>
      <c r="I26" s="93"/>
      <c r="J26" s="93">
        <v>9400</v>
      </c>
      <c r="K26" s="93">
        <f>J26-J26*$K$9/100</f>
        <v>9400</v>
      </c>
      <c r="L26" s="46">
        <f>K26*G26</f>
        <v>0</v>
      </c>
    </row>
    <row r="27" spans="1:12" ht="21.75" customHeight="1" x14ac:dyDescent="0.2">
      <c r="A27" s="236" t="s">
        <v>139</v>
      </c>
      <c r="B27" s="236"/>
      <c r="C27" s="236"/>
      <c r="D27" s="236"/>
      <c r="E27" s="236"/>
      <c r="F27" s="236"/>
      <c r="G27" s="236"/>
      <c r="H27" s="236"/>
      <c r="I27" s="236"/>
      <c r="J27" s="236"/>
      <c r="K27" s="236"/>
    </row>
    <row r="28" spans="1:12" x14ac:dyDescent="0.2">
      <c r="I28" s="40"/>
    </row>
    <row r="29" spans="1:12" ht="93" customHeight="1" x14ac:dyDescent="0.3">
      <c r="A29" s="227" t="s">
        <v>1245</v>
      </c>
      <c r="B29" s="283"/>
      <c r="C29" s="283"/>
      <c r="D29" s="283"/>
      <c r="E29" s="283"/>
      <c r="F29" s="283"/>
      <c r="G29" s="283"/>
      <c r="H29" s="283"/>
      <c r="I29" s="283"/>
    </row>
  </sheetData>
  <mergeCells count="20">
    <mergeCell ref="A2:K2"/>
    <mergeCell ref="L10:L11"/>
    <mergeCell ref="E11:F11"/>
    <mergeCell ref="A25:K25"/>
    <mergeCell ref="A27:K27"/>
    <mergeCell ref="A29:I29"/>
    <mergeCell ref="C9:E9"/>
    <mergeCell ref="A10:A11"/>
    <mergeCell ref="B10:B11"/>
    <mergeCell ref="C10:C11"/>
    <mergeCell ref="E10:F10"/>
    <mergeCell ref="G10:G11"/>
    <mergeCell ref="H10:J10"/>
    <mergeCell ref="A13:K13"/>
    <mergeCell ref="A18:K18"/>
    <mergeCell ref="A21:K21"/>
    <mergeCell ref="A24:K24"/>
    <mergeCell ref="A12:K12"/>
    <mergeCell ref="A19:K19"/>
    <mergeCell ref="A22:K22"/>
  </mergeCells>
  <hyperlinks>
    <hyperlink ref="C9:E9" location="Исходный!R1C1" display="В Исходный прайс" xr:uid="{00000000-0004-0000-1C00-000000000000}"/>
  </hyperlinks>
  <pageMargins left="0.23622047244094491" right="0.19685039370078741" top="0.15748031496062992" bottom="0.15748031496062992" header="0.15748031496062992" footer="0.15748031496062992"/>
  <pageSetup paperSize="9" scale="54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N65"/>
  <sheetViews>
    <sheetView zoomScale="80" zoomScaleNormal="80" workbookViewId="0">
      <selection activeCell="C9" sqref="C9:E9"/>
    </sheetView>
  </sheetViews>
  <sheetFormatPr defaultColWidth="9.1796875" defaultRowHeight="15.5" x14ac:dyDescent="0.35"/>
  <cols>
    <col min="1" max="1" width="44.81640625" style="1" customWidth="1"/>
    <col min="2" max="2" width="11.26953125" style="1" customWidth="1"/>
    <col min="3" max="3" width="22.1796875" style="1" customWidth="1"/>
    <col min="4" max="4" width="9.1796875" style="128"/>
    <col min="5" max="6" width="7.54296875" style="1" customWidth="1"/>
    <col min="7" max="7" width="7.7265625" style="1" hidden="1" customWidth="1"/>
    <col min="8" max="8" width="9.54296875" style="1" customWidth="1"/>
    <col min="9" max="9" width="9" style="3" customWidth="1"/>
    <col min="10" max="11" width="13.54296875" style="1" customWidth="1"/>
    <col min="12" max="12" width="13.54296875" style="1" hidden="1" customWidth="1"/>
    <col min="13" max="16384" width="9.1796875" style="1"/>
  </cols>
  <sheetData>
    <row r="1" spans="1:13" ht="3" customHeight="1" x14ac:dyDescent="0.35"/>
    <row r="2" spans="1:13" ht="106.5" customHeight="1" x14ac:dyDescent="0.2">
      <c r="A2" s="317"/>
      <c r="B2" s="318"/>
      <c r="C2" s="318"/>
      <c r="D2" s="254"/>
      <c r="E2" s="318"/>
      <c r="F2" s="318"/>
      <c r="G2" s="318"/>
      <c r="H2" s="318"/>
      <c r="I2" s="318"/>
      <c r="J2" s="318"/>
      <c r="K2" s="318"/>
      <c r="L2" s="31"/>
    </row>
    <row r="3" spans="1:13" ht="4.5" hidden="1" customHeight="1" x14ac:dyDescent="0.35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3" ht="4.5" hidden="1" customHeight="1" x14ac:dyDescent="0.35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3" ht="4.5" hidden="1" customHeight="1" x14ac:dyDescent="0.35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3" ht="4.5" hidden="1" customHeight="1" x14ac:dyDescent="0.35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3" ht="25.5" customHeight="1" x14ac:dyDescent="0.2">
      <c r="A7" s="319" t="s">
        <v>379</v>
      </c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29"/>
    </row>
    <row r="8" spans="1:13" ht="16.5" customHeight="1" x14ac:dyDescent="0.35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3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3" ht="16.5" customHeight="1" x14ac:dyDescent="0.35">
      <c r="A10" s="231" t="s">
        <v>2</v>
      </c>
      <c r="B10" s="231" t="s">
        <v>11</v>
      </c>
      <c r="C10" s="231" t="s">
        <v>3</v>
      </c>
      <c r="E10" s="231" t="s">
        <v>71</v>
      </c>
      <c r="F10" s="231"/>
      <c r="G10" s="231" t="s">
        <v>1</v>
      </c>
      <c r="H10" s="231" t="s">
        <v>72</v>
      </c>
      <c r="I10" s="231"/>
      <c r="J10" s="231"/>
      <c r="K10" s="33" t="s">
        <v>73</v>
      </c>
      <c r="L10" s="225" t="s">
        <v>5</v>
      </c>
    </row>
    <row r="11" spans="1:13" ht="16.5" customHeight="1" x14ac:dyDescent="0.35">
      <c r="A11" s="231"/>
      <c r="B11" s="231"/>
      <c r="C11" s="231"/>
      <c r="D11" s="129" t="s">
        <v>315</v>
      </c>
      <c r="E11" s="10" t="s">
        <v>9</v>
      </c>
      <c r="F11" s="24" t="s">
        <v>10</v>
      </c>
      <c r="G11" s="231"/>
      <c r="H11" s="10" t="s">
        <v>8</v>
      </c>
      <c r="I11" s="11" t="s">
        <v>6</v>
      </c>
      <c r="J11" s="10" t="s">
        <v>7</v>
      </c>
      <c r="K11" s="10" t="s">
        <v>74</v>
      </c>
      <c r="L11" s="226"/>
    </row>
    <row r="12" spans="1:13" ht="19" customHeight="1" x14ac:dyDescent="0.2">
      <c r="A12" s="25"/>
      <c r="B12" s="312" t="s">
        <v>354</v>
      </c>
      <c r="C12" s="313"/>
      <c r="D12" s="313"/>
      <c r="E12" s="313"/>
      <c r="F12" s="313"/>
      <c r="G12" s="313"/>
      <c r="H12" s="313"/>
      <c r="I12" s="313"/>
      <c r="J12" s="314"/>
      <c r="K12" s="12"/>
      <c r="L12" s="11">
        <f t="shared" ref="L12:L22" si="0">K12*G12</f>
        <v>0</v>
      </c>
    </row>
    <row r="13" spans="1:13" ht="19" customHeight="1" x14ac:dyDescent="0.35">
      <c r="A13" s="24" t="s">
        <v>355</v>
      </c>
      <c r="B13" s="26" t="s">
        <v>25</v>
      </c>
      <c r="C13" s="24" t="s">
        <v>385</v>
      </c>
      <c r="D13" s="117" t="s">
        <v>307</v>
      </c>
      <c r="E13" s="2"/>
      <c r="F13" s="2"/>
      <c r="G13" s="4">
        <v>1</v>
      </c>
      <c r="H13" s="17"/>
      <c r="I13" s="12"/>
      <c r="J13" s="47">
        <v>1222.56</v>
      </c>
      <c r="K13" s="47">
        <f>J13-J13*$K$9/100</f>
        <v>1222.56</v>
      </c>
      <c r="L13" s="11">
        <f>K13*G13</f>
        <v>1222.56</v>
      </c>
      <c r="M13" s="3"/>
    </row>
    <row r="14" spans="1:13" ht="19" customHeight="1" x14ac:dyDescent="0.35">
      <c r="A14" s="24" t="s">
        <v>355</v>
      </c>
      <c r="B14" s="26" t="s">
        <v>25</v>
      </c>
      <c r="C14" s="24" t="s">
        <v>363</v>
      </c>
      <c r="D14" s="117" t="s">
        <v>307</v>
      </c>
      <c r="E14" s="2"/>
      <c r="F14" s="2"/>
      <c r="G14" s="4">
        <v>1</v>
      </c>
      <c r="H14" s="17"/>
      <c r="I14" s="12"/>
      <c r="J14" s="47">
        <v>1526.24</v>
      </c>
      <c r="K14" s="47">
        <f>J14-J14*$K$9/100</f>
        <v>1526.24</v>
      </c>
      <c r="L14" s="11">
        <f>K14*G14</f>
        <v>1526.24</v>
      </c>
      <c r="M14" s="3"/>
    </row>
    <row r="15" spans="1:13" ht="18.75" customHeight="1" x14ac:dyDescent="0.35">
      <c r="A15" s="24" t="s">
        <v>355</v>
      </c>
      <c r="B15" s="26" t="s">
        <v>25</v>
      </c>
      <c r="C15" s="24" t="s">
        <v>364</v>
      </c>
      <c r="D15" s="117" t="s">
        <v>307</v>
      </c>
      <c r="E15" s="2"/>
      <c r="F15" s="2"/>
      <c r="G15" s="4">
        <v>1</v>
      </c>
      <c r="H15" s="17"/>
      <c r="I15" s="12"/>
      <c r="J15" s="47">
        <v>1955.58</v>
      </c>
      <c r="K15" s="47">
        <f>J15-J15*$K$9/100</f>
        <v>1955.58</v>
      </c>
      <c r="L15" s="11">
        <f>K15*G15</f>
        <v>1955.58</v>
      </c>
      <c r="M15" s="3"/>
    </row>
    <row r="16" spans="1:13" ht="19" customHeight="1" x14ac:dyDescent="0.35">
      <c r="A16" s="24" t="s">
        <v>355</v>
      </c>
      <c r="B16" s="26" t="s">
        <v>25</v>
      </c>
      <c r="C16" s="24" t="s">
        <v>365</v>
      </c>
      <c r="D16" s="117" t="s">
        <v>307</v>
      </c>
      <c r="E16" s="2"/>
      <c r="F16" s="2"/>
      <c r="G16" s="4">
        <v>1</v>
      </c>
      <c r="H16" s="17"/>
      <c r="I16" s="12"/>
      <c r="J16" s="47">
        <v>2442.5</v>
      </c>
      <c r="K16" s="47">
        <f>J16-J16*$K$9/100</f>
        <v>2442.5</v>
      </c>
      <c r="L16" s="11">
        <f t="shared" si="0"/>
        <v>2442.5</v>
      </c>
      <c r="M16" s="3"/>
    </row>
    <row r="17" spans="1:14" ht="18.75" customHeight="1" x14ac:dyDescent="0.35">
      <c r="A17" s="24" t="s">
        <v>355</v>
      </c>
      <c r="B17" s="26" t="s">
        <v>25</v>
      </c>
      <c r="C17" s="24" t="s">
        <v>366</v>
      </c>
      <c r="D17" s="117" t="s">
        <v>307</v>
      </c>
      <c r="E17" s="2"/>
      <c r="F17" s="2"/>
      <c r="G17" s="4">
        <v>1</v>
      </c>
      <c r="H17" s="17"/>
      <c r="I17" s="12"/>
      <c r="J17" s="47">
        <v>3052.45</v>
      </c>
      <c r="K17" s="47">
        <f t="shared" ref="K17:K22" si="1">J17-J17*$K$9/100</f>
        <v>3052.45</v>
      </c>
      <c r="L17" s="11">
        <f t="shared" si="0"/>
        <v>3052.45</v>
      </c>
      <c r="M17" s="3"/>
    </row>
    <row r="18" spans="1:14" ht="18.75" customHeight="1" x14ac:dyDescent="0.35">
      <c r="A18" s="24" t="s">
        <v>355</v>
      </c>
      <c r="B18" s="26" t="s">
        <v>25</v>
      </c>
      <c r="C18" s="24" t="s">
        <v>367</v>
      </c>
      <c r="D18" s="117" t="s">
        <v>307</v>
      </c>
      <c r="E18" s="2"/>
      <c r="F18" s="2"/>
      <c r="G18" s="4">
        <v>1</v>
      </c>
      <c r="H18" s="17"/>
      <c r="I18" s="12"/>
      <c r="J18" s="47">
        <v>4003.4</v>
      </c>
      <c r="K18" s="47">
        <f t="shared" si="1"/>
        <v>4003.4</v>
      </c>
      <c r="L18" s="11">
        <f t="shared" si="0"/>
        <v>4003.4</v>
      </c>
      <c r="M18" s="3"/>
    </row>
    <row r="19" spans="1:14" ht="18.75" customHeight="1" x14ac:dyDescent="0.35">
      <c r="A19" s="24" t="s">
        <v>355</v>
      </c>
      <c r="B19" s="26" t="s">
        <v>25</v>
      </c>
      <c r="C19" s="24" t="s">
        <v>368</v>
      </c>
      <c r="D19" s="117" t="s">
        <v>307</v>
      </c>
      <c r="E19" s="2"/>
      <c r="F19" s="2"/>
      <c r="G19" s="4">
        <v>1</v>
      </c>
      <c r="H19" s="17"/>
      <c r="I19" s="12"/>
      <c r="J19" s="47">
        <v>4512.9799999999996</v>
      </c>
      <c r="K19" s="47">
        <f t="shared" si="1"/>
        <v>4512.9799999999996</v>
      </c>
      <c r="L19" s="11">
        <f t="shared" si="0"/>
        <v>4512.9799999999996</v>
      </c>
      <c r="M19" s="3"/>
      <c r="N19" s="3"/>
    </row>
    <row r="20" spans="1:14" ht="18.75" customHeight="1" x14ac:dyDescent="0.35">
      <c r="A20" s="24" t="s">
        <v>356</v>
      </c>
      <c r="B20" s="26" t="s">
        <v>25</v>
      </c>
      <c r="C20" s="24" t="s">
        <v>369</v>
      </c>
      <c r="D20" s="117" t="s">
        <v>307</v>
      </c>
      <c r="E20" s="2"/>
      <c r="F20" s="2"/>
      <c r="G20" s="4">
        <v>1</v>
      </c>
      <c r="H20" s="17"/>
      <c r="I20" s="12"/>
      <c r="J20" s="47">
        <v>6483.22</v>
      </c>
      <c r="K20" s="47">
        <f t="shared" si="1"/>
        <v>6483.22</v>
      </c>
      <c r="L20" s="11">
        <f t="shared" si="0"/>
        <v>6483.22</v>
      </c>
      <c r="M20" s="3"/>
      <c r="N20" s="3"/>
    </row>
    <row r="21" spans="1:14" ht="18.75" customHeight="1" x14ac:dyDescent="0.35">
      <c r="A21" s="24" t="s">
        <v>356</v>
      </c>
      <c r="B21" s="26" t="s">
        <v>25</v>
      </c>
      <c r="C21" s="24" t="s">
        <v>370</v>
      </c>
      <c r="D21" s="117" t="s">
        <v>307</v>
      </c>
      <c r="E21" s="2"/>
      <c r="F21" s="2"/>
      <c r="G21" s="4">
        <v>1</v>
      </c>
      <c r="H21" s="17"/>
      <c r="I21" s="12"/>
      <c r="J21" s="47">
        <v>7293.3</v>
      </c>
      <c r="K21" s="47">
        <f t="shared" si="1"/>
        <v>7293.3</v>
      </c>
      <c r="L21" s="11">
        <f t="shared" si="0"/>
        <v>7293.3</v>
      </c>
      <c r="M21" s="3"/>
      <c r="N21" s="3"/>
    </row>
    <row r="22" spans="1:14" ht="19" customHeight="1" x14ac:dyDescent="0.35">
      <c r="A22" s="24" t="s">
        <v>356</v>
      </c>
      <c r="B22" s="26" t="s">
        <v>25</v>
      </c>
      <c r="C22" s="24" t="s">
        <v>371</v>
      </c>
      <c r="D22" s="117" t="s">
        <v>307</v>
      </c>
      <c r="E22" s="2"/>
      <c r="F22" s="2"/>
      <c r="G22" s="4">
        <v>1</v>
      </c>
      <c r="H22" s="17"/>
      <c r="I22" s="12"/>
      <c r="J22" s="47">
        <v>8103.36</v>
      </c>
      <c r="K22" s="47">
        <f t="shared" si="1"/>
        <v>8103.36</v>
      </c>
      <c r="L22" s="11">
        <f t="shared" si="0"/>
        <v>8103.36</v>
      </c>
      <c r="N22" s="3"/>
    </row>
    <row r="23" spans="1:14" ht="19" customHeight="1" x14ac:dyDescent="0.35">
      <c r="A23" s="24" t="s">
        <v>356</v>
      </c>
      <c r="B23" s="26" t="s">
        <v>25</v>
      </c>
      <c r="C23" s="24" t="s">
        <v>372</v>
      </c>
      <c r="D23" s="117" t="s">
        <v>307</v>
      </c>
      <c r="E23" s="2"/>
      <c r="F23" s="2"/>
      <c r="G23" s="4">
        <v>1</v>
      </c>
      <c r="H23" s="17"/>
      <c r="I23" s="12"/>
      <c r="J23" s="47">
        <v>9076.5</v>
      </c>
      <c r="K23" s="47">
        <f t="shared" ref="K23:K29" si="2">J23-J23*$K$9/100</f>
        <v>9076.5</v>
      </c>
      <c r="L23" s="11">
        <f>K23*G23</f>
        <v>9076.5</v>
      </c>
      <c r="N23" s="3"/>
    </row>
    <row r="24" spans="1:14" ht="18.75" customHeight="1" x14ac:dyDescent="0.35">
      <c r="A24" s="24" t="s">
        <v>356</v>
      </c>
      <c r="B24" s="26" t="s">
        <v>25</v>
      </c>
      <c r="C24" s="24" t="s">
        <v>373</v>
      </c>
      <c r="D24" s="117" t="s">
        <v>307</v>
      </c>
      <c r="E24" s="2"/>
      <c r="F24" s="2"/>
      <c r="G24" s="4">
        <v>1</v>
      </c>
      <c r="H24" s="17"/>
      <c r="I24" s="12"/>
      <c r="J24" s="47">
        <v>10212.709999999999</v>
      </c>
      <c r="K24" s="47">
        <f t="shared" si="2"/>
        <v>10212.709999999999</v>
      </c>
      <c r="L24" s="11">
        <f t="shared" ref="L24:L40" si="3">K24*G24</f>
        <v>10212.709999999999</v>
      </c>
      <c r="M24" s="3"/>
      <c r="N24" s="3"/>
    </row>
    <row r="25" spans="1:14" ht="18.75" customHeight="1" x14ac:dyDescent="0.35">
      <c r="A25" s="24" t="s">
        <v>356</v>
      </c>
      <c r="B25" s="26" t="s">
        <v>25</v>
      </c>
      <c r="C25" s="24" t="s">
        <v>374</v>
      </c>
      <c r="D25" s="117" t="s">
        <v>307</v>
      </c>
      <c r="E25" s="2"/>
      <c r="F25" s="2"/>
      <c r="G25" s="4">
        <v>1</v>
      </c>
      <c r="H25" s="17"/>
      <c r="I25" s="12"/>
      <c r="J25" s="47">
        <v>11509.35</v>
      </c>
      <c r="K25" s="47">
        <f t="shared" si="2"/>
        <v>11509.35</v>
      </c>
      <c r="L25" s="11">
        <f t="shared" si="3"/>
        <v>11509.35</v>
      </c>
      <c r="M25" s="3"/>
      <c r="N25" s="3"/>
    </row>
    <row r="26" spans="1:14" ht="19" customHeight="1" x14ac:dyDescent="0.35">
      <c r="A26" s="24" t="s">
        <v>356</v>
      </c>
      <c r="B26" s="26" t="s">
        <v>25</v>
      </c>
      <c r="C26" s="24" t="s">
        <v>375</v>
      </c>
      <c r="D26" s="117" t="s">
        <v>307</v>
      </c>
      <c r="E26" s="2"/>
      <c r="F26" s="2"/>
      <c r="G26" s="4">
        <v>1</v>
      </c>
      <c r="H26" s="108"/>
      <c r="I26" s="108"/>
      <c r="J26" s="47">
        <v>12906.06</v>
      </c>
      <c r="K26" s="47">
        <f t="shared" si="2"/>
        <v>12906.06</v>
      </c>
      <c r="L26" s="11">
        <f t="shared" si="3"/>
        <v>12906.06</v>
      </c>
      <c r="N26" s="3"/>
    </row>
    <row r="27" spans="1:14" ht="18.75" customHeight="1" x14ac:dyDescent="0.35">
      <c r="A27" s="24" t="s">
        <v>356</v>
      </c>
      <c r="B27" s="26" t="s">
        <v>25</v>
      </c>
      <c r="C27" s="24" t="s">
        <v>919</v>
      </c>
      <c r="D27" s="117" t="s">
        <v>307</v>
      </c>
      <c r="E27" s="2"/>
      <c r="F27" s="2"/>
      <c r="G27" s="4">
        <v>1</v>
      </c>
      <c r="H27" s="108"/>
      <c r="I27" s="108"/>
      <c r="J27" s="47">
        <v>14457.96</v>
      </c>
      <c r="K27" s="47">
        <f t="shared" si="2"/>
        <v>14457.96</v>
      </c>
      <c r="L27" s="11">
        <f t="shared" si="3"/>
        <v>14457.96</v>
      </c>
      <c r="M27" s="3"/>
      <c r="N27" s="3"/>
    </row>
    <row r="28" spans="1:14" ht="18.75" customHeight="1" x14ac:dyDescent="0.35">
      <c r="A28" s="24" t="s">
        <v>356</v>
      </c>
      <c r="B28" s="26" t="s">
        <v>25</v>
      </c>
      <c r="C28" s="24" t="s">
        <v>376</v>
      </c>
      <c r="D28" s="117" t="s">
        <v>307</v>
      </c>
      <c r="E28" s="2"/>
      <c r="F28" s="2"/>
      <c r="G28" s="4">
        <v>1</v>
      </c>
      <c r="H28" s="108"/>
      <c r="I28" s="108"/>
      <c r="J28" s="47">
        <v>16009.85</v>
      </c>
      <c r="K28" s="47">
        <f t="shared" si="2"/>
        <v>16009.85</v>
      </c>
      <c r="L28" s="11">
        <f>K28*G28</f>
        <v>16009.85</v>
      </c>
      <c r="M28" s="3"/>
      <c r="N28" s="3"/>
    </row>
    <row r="29" spans="1:14" ht="18.75" customHeight="1" x14ac:dyDescent="0.35">
      <c r="A29" s="24" t="s">
        <v>356</v>
      </c>
      <c r="B29" s="26" t="s">
        <v>25</v>
      </c>
      <c r="C29" s="24" t="s">
        <v>377</v>
      </c>
      <c r="D29" s="117" t="s">
        <v>307</v>
      </c>
      <c r="E29" s="2"/>
      <c r="F29" s="2"/>
      <c r="G29" s="4">
        <v>1</v>
      </c>
      <c r="H29" s="108"/>
      <c r="I29" s="108"/>
      <c r="J29" s="47">
        <v>17872.13</v>
      </c>
      <c r="K29" s="47">
        <f t="shared" si="2"/>
        <v>17872.13</v>
      </c>
      <c r="L29" s="11">
        <f>K29*G29</f>
        <v>17872.13</v>
      </c>
      <c r="M29" s="3"/>
      <c r="N29" s="3"/>
    </row>
    <row r="30" spans="1:14" ht="19" customHeight="1" x14ac:dyDescent="0.2">
      <c r="A30" s="25"/>
      <c r="B30" s="312" t="s">
        <v>357</v>
      </c>
      <c r="C30" s="313"/>
      <c r="D30" s="313"/>
      <c r="E30" s="313"/>
      <c r="F30" s="313"/>
      <c r="G30" s="313"/>
      <c r="H30" s="313"/>
      <c r="I30" s="313"/>
      <c r="J30" s="314"/>
      <c r="K30" s="12"/>
      <c r="L30" s="11">
        <f t="shared" si="3"/>
        <v>0</v>
      </c>
      <c r="N30" s="3"/>
    </row>
    <row r="31" spans="1:14" ht="19" customHeight="1" x14ac:dyDescent="0.35">
      <c r="A31" s="24" t="s">
        <v>403</v>
      </c>
      <c r="B31" s="26" t="s">
        <v>25</v>
      </c>
      <c r="C31" s="24">
        <v>100</v>
      </c>
      <c r="D31" s="117" t="s">
        <v>307</v>
      </c>
      <c r="E31" s="2"/>
      <c r="F31" s="2"/>
      <c r="G31" s="4">
        <v>1</v>
      </c>
      <c r="H31" s="108"/>
      <c r="I31" s="108"/>
      <c r="J31" s="47">
        <v>620</v>
      </c>
      <c r="K31" s="47">
        <f>J31-J31*$K$9/100</f>
        <v>620</v>
      </c>
      <c r="L31" s="11">
        <f>K31*G31</f>
        <v>620</v>
      </c>
      <c r="M31" s="3"/>
      <c r="N31" s="3"/>
    </row>
    <row r="32" spans="1:14" ht="19" customHeight="1" x14ac:dyDescent="0.35">
      <c r="A32" s="24" t="s">
        <v>403</v>
      </c>
      <c r="B32" s="26" t="s">
        <v>25</v>
      </c>
      <c r="C32" s="24">
        <v>125</v>
      </c>
      <c r="D32" s="117" t="s">
        <v>307</v>
      </c>
      <c r="E32" s="2"/>
      <c r="F32" s="2"/>
      <c r="G32" s="4">
        <v>1</v>
      </c>
      <c r="H32" s="108"/>
      <c r="I32" s="108"/>
      <c r="J32" s="47">
        <v>730</v>
      </c>
      <c r="K32" s="47">
        <f>J32-J32*$K$9/100</f>
        <v>730</v>
      </c>
      <c r="L32" s="11">
        <f t="shared" si="3"/>
        <v>730</v>
      </c>
      <c r="M32" s="3"/>
      <c r="N32" s="3"/>
    </row>
    <row r="33" spans="1:14" ht="18.75" customHeight="1" x14ac:dyDescent="0.35">
      <c r="A33" s="24" t="s">
        <v>403</v>
      </c>
      <c r="B33" s="26" t="s">
        <v>25</v>
      </c>
      <c r="C33" s="24">
        <v>160</v>
      </c>
      <c r="D33" s="117" t="s">
        <v>307</v>
      </c>
      <c r="E33" s="2"/>
      <c r="F33" s="2"/>
      <c r="G33" s="4">
        <v>1</v>
      </c>
      <c r="H33" s="108"/>
      <c r="I33" s="108"/>
      <c r="J33" s="47">
        <v>900</v>
      </c>
      <c r="K33" s="47">
        <f>J33-J33*$K$9/100</f>
        <v>900</v>
      </c>
      <c r="L33" s="11">
        <f t="shared" si="3"/>
        <v>900</v>
      </c>
      <c r="M33" s="3"/>
      <c r="N33" s="3"/>
    </row>
    <row r="34" spans="1:14" ht="19" customHeight="1" x14ac:dyDescent="0.35">
      <c r="A34" s="24" t="s">
        <v>403</v>
      </c>
      <c r="B34" s="26" t="s">
        <v>25</v>
      </c>
      <c r="C34" s="24">
        <v>200</v>
      </c>
      <c r="D34" s="117" t="s">
        <v>307</v>
      </c>
      <c r="E34" s="2"/>
      <c r="F34" s="2"/>
      <c r="G34" s="4">
        <v>1</v>
      </c>
      <c r="H34" s="108"/>
      <c r="I34" s="108"/>
      <c r="J34" s="47">
        <v>1210</v>
      </c>
      <c r="K34" s="47">
        <f>J34-J34*$K$9/100</f>
        <v>1210</v>
      </c>
      <c r="L34" s="11">
        <f t="shared" si="3"/>
        <v>1210</v>
      </c>
      <c r="M34" s="3"/>
      <c r="N34" s="3"/>
    </row>
    <row r="35" spans="1:14" ht="18.75" customHeight="1" x14ac:dyDescent="0.35">
      <c r="A35" s="24" t="s">
        <v>403</v>
      </c>
      <c r="B35" s="26" t="s">
        <v>25</v>
      </c>
      <c r="C35" s="24">
        <v>250</v>
      </c>
      <c r="D35" s="117" t="s">
        <v>307</v>
      </c>
      <c r="E35" s="2"/>
      <c r="F35" s="2"/>
      <c r="G35" s="4">
        <v>1</v>
      </c>
      <c r="H35" s="108"/>
      <c r="I35" s="108"/>
      <c r="J35" s="47">
        <v>1740</v>
      </c>
      <c r="K35" s="47">
        <f t="shared" ref="K35:K40" si="4">J35-J35*$K$9/100</f>
        <v>1740</v>
      </c>
      <c r="L35" s="11">
        <f t="shared" si="3"/>
        <v>1740</v>
      </c>
      <c r="M35" s="3"/>
      <c r="N35" s="3"/>
    </row>
    <row r="36" spans="1:14" ht="18.75" customHeight="1" x14ac:dyDescent="0.35">
      <c r="A36" s="24" t="s">
        <v>403</v>
      </c>
      <c r="B36" s="26" t="s">
        <v>25</v>
      </c>
      <c r="C36" s="24">
        <v>315</v>
      </c>
      <c r="D36" s="117" t="s">
        <v>307</v>
      </c>
      <c r="E36" s="2"/>
      <c r="F36" s="2"/>
      <c r="G36" s="4">
        <v>1</v>
      </c>
      <c r="H36" s="108"/>
      <c r="I36" s="108"/>
      <c r="J36" s="47">
        <v>2100</v>
      </c>
      <c r="K36" s="47">
        <f t="shared" si="4"/>
        <v>2100</v>
      </c>
      <c r="L36" s="11">
        <f t="shared" si="3"/>
        <v>2100</v>
      </c>
      <c r="M36" s="3"/>
      <c r="N36" s="3"/>
    </row>
    <row r="37" spans="1:14" ht="18.75" customHeight="1" x14ac:dyDescent="0.35">
      <c r="A37" s="24" t="s">
        <v>403</v>
      </c>
      <c r="B37" s="26" t="s">
        <v>25</v>
      </c>
      <c r="C37" s="24">
        <v>355</v>
      </c>
      <c r="D37" s="117" t="s">
        <v>307</v>
      </c>
      <c r="E37" s="2"/>
      <c r="F37" s="2"/>
      <c r="G37" s="4">
        <v>1</v>
      </c>
      <c r="H37" s="108"/>
      <c r="I37" s="108"/>
      <c r="J37" s="47">
        <v>2400</v>
      </c>
      <c r="K37" s="47">
        <f t="shared" si="4"/>
        <v>2400</v>
      </c>
      <c r="L37" s="11">
        <f t="shared" si="3"/>
        <v>2400</v>
      </c>
      <c r="M37" s="3"/>
      <c r="N37" s="3"/>
    </row>
    <row r="38" spans="1:14" ht="18.75" customHeight="1" x14ac:dyDescent="0.35">
      <c r="A38" s="24" t="s">
        <v>403</v>
      </c>
      <c r="B38" s="26" t="s">
        <v>25</v>
      </c>
      <c r="C38" s="24">
        <v>400</v>
      </c>
      <c r="D38" s="117" t="s">
        <v>307</v>
      </c>
      <c r="E38" s="2"/>
      <c r="F38" s="2"/>
      <c r="G38" s="4">
        <v>1</v>
      </c>
      <c r="H38" s="108"/>
      <c r="I38" s="108"/>
      <c r="J38" s="47">
        <v>4840</v>
      </c>
      <c r="K38" s="47">
        <f t="shared" si="4"/>
        <v>4840</v>
      </c>
      <c r="L38" s="11">
        <f t="shared" si="3"/>
        <v>4840</v>
      </c>
      <c r="M38" s="3"/>
      <c r="N38" s="3"/>
    </row>
    <row r="39" spans="1:14" ht="18.75" customHeight="1" x14ac:dyDescent="0.35">
      <c r="A39" s="24" t="s">
        <v>403</v>
      </c>
      <c r="B39" s="26" t="s">
        <v>25</v>
      </c>
      <c r="C39" s="24">
        <v>450</v>
      </c>
      <c r="D39" s="117" t="s">
        <v>307</v>
      </c>
      <c r="E39" s="2"/>
      <c r="F39" s="2"/>
      <c r="G39" s="4">
        <v>1</v>
      </c>
      <c r="H39" s="108"/>
      <c r="I39" s="108"/>
      <c r="J39" s="47">
        <v>7000</v>
      </c>
      <c r="K39" s="47">
        <f t="shared" si="4"/>
        <v>7000</v>
      </c>
      <c r="L39" s="11">
        <f t="shared" si="3"/>
        <v>7000</v>
      </c>
      <c r="M39" s="3"/>
      <c r="N39" s="3"/>
    </row>
    <row r="40" spans="1:14" ht="19" customHeight="1" x14ac:dyDescent="0.35">
      <c r="A40" s="24" t="s">
        <v>403</v>
      </c>
      <c r="B40" s="26" t="s">
        <v>25</v>
      </c>
      <c r="C40" s="24">
        <v>500</v>
      </c>
      <c r="D40" s="117" t="s">
        <v>307</v>
      </c>
      <c r="E40" s="2"/>
      <c r="F40" s="2"/>
      <c r="G40" s="4">
        <v>1</v>
      </c>
      <c r="H40" s="108"/>
      <c r="I40" s="108"/>
      <c r="J40" s="47">
        <v>8540</v>
      </c>
      <c r="K40" s="47">
        <f t="shared" si="4"/>
        <v>8540</v>
      </c>
      <c r="L40" s="11">
        <f t="shared" si="3"/>
        <v>8540</v>
      </c>
      <c r="N40" s="3"/>
    </row>
    <row r="41" spans="1:14" ht="19" customHeight="1" x14ac:dyDescent="0.35">
      <c r="A41" s="24" t="s">
        <v>403</v>
      </c>
      <c r="B41" s="26" t="s">
        <v>25</v>
      </c>
      <c r="C41" s="24">
        <v>560</v>
      </c>
      <c r="D41" s="117" t="s">
        <v>307</v>
      </c>
      <c r="E41" s="2"/>
      <c r="F41" s="2"/>
      <c r="G41" s="4">
        <v>1</v>
      </c>
      <c r="H41" s="108"/>
      <c r="I41" s="108"/>
      <c r="J41" s="47">
        <v>0</v>
      </c>
      <c r="K41" s="47">
        <f t="shared" ref="K41:K46" si="5">J41-J41*$K$9/100</f>
        <v>0</v>
      </c>
      <c r="L41" s="11">
        <f>K41*G41</f>
        <v>0</v>
      </c>
      <c r="N41" s="3"/>
    </row>
    <row r="42" spans="1:14" ht="18.75" customHeight="1" x14ac:dyDescent="0.35">
      <c r="A42" s="24" t="s">
        <v>403</v>
      </c>
      <c r="B42" s="26" t="s">
        <v>25</v>
      </c>
      <c r="C42" s="24">
        <v>630</v>
      </c>
      <c r="D42" s="117" t="s">
        <v>307</v>
      </c>
      <c r="E42" s="2"/>
      <c r="F42" s="2"/>
      <c r="G42" s="4">
        <v>1</v>
      </c>
      <c r="H42" s="108"/>
      <c r="I42" s="108"/>
      <c r="J42" s="47">
        <v>0</v>
      </c>
      <c r="K42" s="47">
        <f t="shared" si="5"/>
        <v>0</v>
      </c>
      <c r="L42" s="11">
        <f t="shared" ref="L42:L57" si="6">K42*G42</f>
        <v>0</v>
      </c>
      <c r="M42" s="3"/>
      <c r="N42" s="3"/>
    </row>
    <row r="43" spans="1:14" ht="18.75" customHeight="1" x14ac:dyDescent="0.35">
      <c r="A43" s="24" t="s">
        <v>403</v>
      </c>
      <c r="B43" s="26" t="s">
        <v>25</v>
      </c>
      <c r="C43" s="24">
        <v>710</v>
      </c>
      <c r="D43" s="117" t="s">
        <v>307</v>
      </c>
      <c r="E43" s="2"/>
      <c r="F43" s="2"/>
      <c r="G43" s="4">
        <v>1</v>
      </c>
      <c r="H43" s="108"/>
      <c r="I43" s="108"/>
      <c r="J43" s="47">
        <v>0</v>
      </c>
      <c r="K43" s="47">
        <f t="shared" si="5"/>
        <v>0</v>
      </c>
      <c r="L43" s="11">
        <f t="shared" si="6"/>
        <v>0</v>
      </c>
      <c r="M43" s="3"/>
      <c r="N43" s="3"/>
    </row>
    <row r="44" spans="1:14" ht="19" customHeight="1" x14ac:dyDescent="0.35">
      <c r="A44" s="24" t="s">
        <v>403</v>
      </c>
      <c r="B44" s="26" t="s">
        <v>25</v>
      </c>
      <c r="C44" s="24">
        <v>800</v>
      </c>
      <c r="D44" s="117" t="s">
        <v>307</v>
      </c>
      <c r="E44" s="2"/>
      <c r="F44" s="2"/>
      <c r="G44" s="4">
        <v>1</v>
      </c>
      <c r="H44" s="315" t="s">
        <v>378</v>
      </c>
      <c r="I44" s="316"/>
      <c r="J44" s="47">
        <v>0</v>
      </c>
      <c r="K44" s="47">
        <f t="shared" si="5"/>
        <v>0</v>
      </c>
      <c r="L44" s="11">
        <f>K44*G44</f>
        <v>0</v>
      </c>
      <c r="N44" s="3"/>
    </row>
    <row r="45" spans="1:14" ht="18.75" customHeight="1" x14ac:dyDescent="0.35">
      <c r="A45" s="24" t="s">
        <v>403</v>
      </c>
      <c r="B45" s="26" t="s">
        <v>25</v>
      </c>
      <c r="C45" s="24">
        <v>1000</v>
      </c>
      <c r="D45" s="117" t="s">
        <v>307</v>
      </c>
      <c r="E45" s="2"/>
      <c r="F45" s="2"/>
      <c r="G45" s="4">
        <v>1</v>
      </c>
      <c r="H45" s="315" t="s">
        <v>378</v>
      </c>
      <c r="I45" s="316"/>
      <c r="J45" s="47">
        <v>0</v>
      </c>
      <c r="K45" s="47">
        <f t="shared" si="5"/>
        <v>0</v>
      </c>
      <c r="L45" s="11">
        <f>K45*G45</f>
        <v>0</v>
      </c>
      <c r="M45" s="3"/>
      <c r="N45" s="3"/>
    </row>
    <row r="46" spans="1:14" ht="18.75" customHeight="1" x14ac:dyDescent="0.35">
      <c r="A46" s="24" t="s">
        <v>403</v>
      </c>
      <c r="B46" s="26" t="s">
        <v>25</v>
      </c>
      <c r="C46" s="24">
        <v>1120</v>
      </c>
      <c r="D46" s="117" t="s">
        <v>307</v>
      </c>
      <c r="E46" s="2"/>
      <c r="F46" s="2"/>
      <c r="G46" s="4">
        <v>1</v>
      </c>
      <c r="H46" s="315" t="s">
        <v>378</v>
      </c>
      <c r="I46" s="316"/>
      <c r="J46" s="47">
        <v>0</v>
      </c>
      <c r="K46" s="47">
        <f t="shared" si="5"/>
        <v>0</v>
      </c>
      <c r="L46" s="11">
        <f>K46*G46</f>
        <v>0</v>
      </c>
      <c r="M46" s="3"/>
      <c r="N46" s="3"/>
    </row>
    <row r="47" spans="1:14" ht="19" customHeight="1" x14ac:dyDescent="0.2">
      <c r="A47" s="25"/>
      <c r="B47" s="312" t="s">
        <v>358</v>
      </c>
      <c r="C47" s="313"/>
      <c r="D47" s="313"/>
      <c r="E47" s="313"/>
      <c r="F47" s="313"/>
      <c r="G47" s="313"/>
      <c r="H47" s="313"/>
      <c r="I47" s="313"/>
      <c r="J47" s="314"/>
      <c r="K47" s="12"/>
      <c r="L47" s="11">
        <f t="shared" si="6"/>
        <v>0</v>
      </c>
      <c r="N47" s="3"/>
    </row>
    <row r="48" spans="1:14" ht="19" customHeight="1" x14ac:dyDescent="0.35">
      <c r="A48" s="24" t="s">
        <v>404</v>
      </c>
      <c r="B48" s="26" t="s">
        <v>25</v>
      </c>
      <c r="C48" s="24">
        <v>100</v>
      </c>
      <c r="D48" s="117" t="s">
        <v>307</v>
      </c>
      <c r="E48" s="2"/>
      <c r="F48" s="2"/>
      <c r="G48" s="4">
        <v>1</v>
      </c>
      <c r="H48" s="108"/>
      <c r="I48" s="108"/>
      <c r="J48" s="47">
        <v>430</v>
      </c>
      <c r="K48" s="47">
        <f>J48-J48*$K$9/100</f>
        <v>430</v>
      </c>
      <c r="L48" s="11">
        <f t="shared" si="6"/>
        <v>430</v>
      </c>
      <c r="M48" s="3"/>
      <c r="N48" s="3"/>
    </row>
    <row r="49" spans="1:14" ht="19" customHeight="1" x14ac:dyDescent="0.35">
      <c r="A49" s="24" t="s">
        <v>404</v>
      </c>
      <c r="B49" s="26" t="s">
        <v>25</v>
      </c>
      <c r="C49" s="24">
        <v>125</v>
      </c>
      <c r="D49" s="117" t="s">
        <v>307</v>
      </c>
      <c r="E49" s="2"/>
      <c r="F49" s="2"/>
      <c r="G49" s="4">
        <v>1</v>
      </c>
      <c r="H49" s="108"/>
      <c r="I49" s="108"/>
      <c r="J49" s="47">
        <v>490</v>
      </c>
      <c r="K49" s="47">
        <f>J49-J49*$K$9/100</f>
        <v>490</v>
      </c>
      <c r="L49" s="11">
        <f>K49*G49</f>
        <v>490</v>
      </c>
      <c r="M49" s="3"/>
      <c r="N49" s="3"/>
    </row>
    <row r="50" spans="1:14" ht="18.75" customHeight="1" x14ac:dyDescent="0.35">
      <c r="A50" s="24" t="s">
        <v>404</v>
      </c>
      <c r="B50" s="26" t="s">
        <v>25</v>
      </c>
      <c r="C50" s="24">
        <v>160</v>
      </c>
      <c r="D50" s="117" t="s">
        <v>307</v>
      </c>
      <c r="E50" s="2"/>
      <c r="F50" s="2"/>
      <c r="G50" s="4">
        <v>1</v>
      </c>
      <c r="H50" s="108"/>
      <c r="I50" s="108"/>
      <c r="J50" s="47">
        <v>620</v>
      </c>
      <c r="K50" s="47">
        <f>J50-J50*$K$9/100</f>
        <v>620</v>
      </c>
      <c r="L50" s="11">
        <f t="shared" si="6"/>
        <v>620</v>
      </c>
      <c r="M50" s="3"/>
      <c r="N50" s="3"/>
    </row>
    <row r="51" spans="1:14" ht="19" customHeight="1" x14ac:dyDescent="0.35">
      <c r="A51" s="24" t="s">
        <v>404</v>
      </c>
      <c r="B51" s="26" t="s">
        <v>25</v>
      </c>
      <c r="C51" s="24">
        <v>200</v>
      </c>
      <c r="D51" s="117" t="s">
        <v>307</v>
      </c>
      <c r="E51" s="2"/>
      <c r="F51" s="2"/>
      <c r="G51" s="4">
        <v>1</v>
      </c>
      <c r="H51" s="108"/>
      <c r="I51" s="108"/>
      <c r="J51" s="47">
        <v>750</v>
      </c>
      <c r="K51" s="47">
        <f>J51-J51*$K$9/100</f>
        <v>750</v>
      </c>
      <c r="L51" s="11">
        <f t="shared" si="6"/>
        <v>750</v>
      </c>
      <c r="M51" s="3"/>
      <c r="N51" s="3"/>
    </row>
    <row r="52" spans="1:14" ht="18.75" customHeight="1" x14ac:dyDescent="0.35">
      <c r="A52" s="24" t="s">
        <v>404</v>
      </c>
      <c r="B52" s="26" t="s">
        <v>25</v>
      </c>
      <c r="C52" s="24">
        <v>250</v>
      </c>
      <c r="D52" s="117" t="s">
        <v>307</v>
      </c>
      <c r="E52" s="2"/>
      <c r="F52" s="2"/>
      <c r="G52" s="4">
        <v>1</v>
      </c>
      <c r="H52" s="108"/>
      <c r="I52" s="108"/>
      <c r="J52" s="47">
        <v>970</v>
      </c>
      <c r="K52" s="47">
        <f t="shared" ref="K52:K57" si="7">J52-J52*$K$9/100</f>
        <v>970</v>
      </c>
      <c r="L52" s="11">
        <f t="shared" si="6"/>
        <v>970</v>
      </c>
      <c r="M52" s="3"/>
      <c r="N52" s="3"/>
    </row>
    <row r="53" spans="1:14" ht="18.75" customHeight="1" x14ac:dyDescent="0.35">
      <c r="A53" s="24" t="s">
        <v>404</v>
      </c>
      <c r="B53" s="26" t="s">
        <v>25</v>
      </c>
      <c r="C53" s="24">
        <v>315</v>
      </c>
      <c r="D53" s="117" t="s">
        <v>307</v>
      </c>
      <c r="E53" s="2"/>
      <c r="F53" s="2"/>
      <c r="G53" s="4">
        <v>1</v>
      </c>
      <c r="H53" s="108"/>
      <c r="I53" s="108"/>
      <c r="J53" s="47">
        <v>1540</v>
      </c>
      <c r="K53" s="47">
        <f t="shared" si="7"/>
        <v>1540</v>
      </c>
      <c r="L53" s="11">
        <f t="shared" si="6"/>
        <v>1540</v>
      </c>
      <c r="M53" s="3"/>
      <c r="N53" s="3"/>
    </row>
    <row r="54" spans="1:14" ht="18.75" customHeight="1" x14ac:dyDescent="0.35">
      <c r="A54" s="24" t="s">
        <v>404</v>
      </c>
      <c r="B54" s="26" t="s">
        <v>25</v>
      </c>
      <c r="C54" s="24">
        <v>355</v>
      </c>
      <c r="D54" s="117" t="s">
        <v>307</v>
      </c>
      <c r="E54" s="2"/>
      <c r="F54" s="2"/>
      <c r="G54" s="4">
        <v>1</v>
      </c>
      <c r="H54" s="108"/>
      <c r="I54" s="108"/>
      <c r="J54" s="47">
        <v>2020</v>
      </c>
      <c r="K54" s="47">
        <f t="shared" si="7"/>
        <v>2020</v>
      </c>
      <c r="L54" s="11">
        <f t="shared" si="6"/>
        <v>2020</v>
      </c>
      <c r="M54" s="3"/>
      <c r="N54" s="3"/>
    </row>
    <row r="55" spans="1:14" ht="18.75" customHeight="1" x14ac:dyDescent="0.35">
      <c r="A55" s="24" t="s">
        <v>404</v>
      </c>
      <c r="B55" s="26" t="s">
        <v>25</v>
      </c>
      <c r="C55" s="24">
        <v>400</v>
      </c>
      <c r="D55" s="117" t="s">
        <v>307</v>
      </c>
      <c r="E55" s="2"/>
      <c r="F55" s="2"/>
      <c r="G55" s="4">
        <v>1</v>
      </c>
      <c r="H55" s="108"/>
      <c r="I55" s="108"/>
      <c r="J55" s="47">
        <v>2970</v>
      </c>
      <c r="K55" s="47">
        <f t="shared" si="7"/>
        <v>2970</v>
      </c>
      <c r="L55" s="11">
        <f t="shared" si="6"/>
        <v>2970</v>
      </c>
      <c r="M55" s="3"/>
    </row>
    <row r="56" spans="1:14" ht="18.75" customHeight="1" x14ac:dyDescent="0.35">
      <c r="A56" s="24" t="s">
        <v>404</v>
      </c>
      <c r="B56" s="26" t="s">
        <v>25</v>
      </c>
      <c r="C56" s="24">
        <v>450</v>
      </c>
      <c r="D56" s="117" t="s">
        <v>307</v>
      </c>
      <c r="E56" s="2"/>
      <c r="F56" s="2"/>
      <c r="G56" s="4">
        <v>1</v>
      </c>
      <c r="H56" s="108"/>
      <c r="I56" s="108"/>
      <c r="J56" s="47">
        <v>3940</v>
      </c>
      <c r="K56" s="47">
        <f t="shared" si="7"/>
        <v>3940</v>
      </c>
      <c r="L56" s="11">
        <f t="shared" si="6"/>
        <v>3940</v>
      </c>
      <c r="M56" s="3"/>
    </row>
    <row r="57" spans="1:14" ht="19" customHeight="1" x14ac:dyDescent="0.35">
      <c r="A57" s="24" t="s">
        <v>404</v>
      </c>
      <c r="B57" s="26" t="s">
        <v>25</v>
      </c>
      <c r="C57" s="24">
        <v>500</v>
      </c>
      <c r="D57" s="117" t="s">
        <v>307</v>
      </c>
      <c r="E57" s="2"/>
      <c r="F57" s="2"/>
      <c r="G57" s="4">
        <v>1</v>
      </c>
      <c r="H57" s="108"/>
      <c r="I57" s="108"/>
      <c r="J57" s="47">
        <v>4760</v>
      </c>
      <c r="K57" s="47">
        <f t="shared" si="7"/>
        <v>4760</v>
      </c>
      <c r="L57" s="11">
        <f t="shared" si="6"/>
        <v>4760</v>
      </c>
    </row>
    <row r="58" spans="1:14" ht="19" customHeight="1" x14ac:dyDescent="0.35">
      <c r="A58" s="24" t="s">
        <v>404</v>
      </c>
      <c r="B58" s="26" t="s">
        <v>25</v>
      </c>
      <c r="C58" s="24">
        <v>560</v>
      </c>
      <c r="D58" s="117" t="s">
        <v>307</v>
      </c>
      <c r="E58" s="2"/>
      <c r="F58" s="2"/>
      <c r="G58" s="4">
        <v>1</v>
      </c>
      <c r="H58" s="108"/>
      <c r="I58" s="108"/>
      <c r="J58" s="47">
        <v>5970</v>
      </c>
      <c r="K58" s="47">
        <f t="shared" ref="K58:K63" si="8">J58-J58*$K$9/100</f>
        <v>5970</v>
      </c>
      <c r="L58" s="11">
        <f t="shared" ref="L58:L63" si="9">K58*G58</f>
        <v>5970</v>
      </c>
    </row>
    <row r="59" spans="1:14" ht="18.75" customHeight="1" x14ac:dyDescent="0.35">
      <c r="A59" s="24" t="s">
        <v>404</v>
      </c>
      <c r="B59" s="26" t="s">
        <v>25</v>
      </c>
      <c r="C59" s="24">
        <v>630</v>
      </c>
      <c r="D59" s="117" t="s">
        <v>307</v>
      </c>
      <c r="E59" s="2"/>
      <c r="F59" s="2"/>
      <c r="G59" s="4">
        <v>1</v>
      </c>
      <c r="H59" s="108"/>
      <c r="I59" s="108"/>
      <c r="J59" s="47">
        <v>8230</v>
      </c>
      <c r="K59" s="47">
        <f t="shared" si="8"/>
        <v>8230</v>
      </c>
      <c r="L59" s="11">
        <f t="shared" si="9"/>
        <v>8230</v>
      </c>
      <c r="M59" s="3"/>
    </row>
    <row r="60" spans="1:14" ht="18.75" customHeight="1" x14ac:dyDescent="0.35">
      <c r="A60" s="24" t="s">
        <v>404</v>
      </c>
      <c r="B60" s="26" t="s">
        <v>25</v>
      </c>
      <c r="C60" s="24">
        <v>710</v>
      </c>
      <c r="D60" s="117" t="s">
        <v>307</v>
      </c>
      <c r="E60" s="2"/>
      <c r="F60" s="2"/>
      <c r="G60" s="4">
        <v>1</v>
      </c>
      <c r="H60" s="108"/>
      <c r="I60" s="108"/>
      <c r="J60" s="47">
        <v>0</v>
      </c>
      <c r="K60" s="47">
        <f t="shared" si="8"/>
        <v>0</v>
      </c>
      <c r="L60" s="11">
        <f t="shared" si="9"/>
        <v>0</v>
      </c>
      <c r="M60" s="3"/>
    </row>
    <row r="61" spans="1:14" ht="19" customHeight="1" x14ac:dyDescent="0.35">
      <c r="A61" s="24" t="s">
        <v>404</v>
      </c>
      <c r="B61" s="26" t="s">
        <v>25</v>
      </c>
      <c r="C61" s="24">
        <v>800</v>
      </c>
      <c r="D61" s="117" t="s">
        <v>307</v>
      </c>
      <c r="E61" s="2"/>
      <c r="F61" s="2"/>
      <c r="G61" s="4">
        <v>1</v>
      </c>
      <c r="H61" s="315" t="s">
        <v>378</v>
      </c>
      <c r="I61" s="316"/>
      <c r="J61" s="47">
        <v>0</v>
      </c>
      <c r="K61" s="47">
        <f t="shared" si="8"/>
        <v>0</v>
      </c>
      <c r="L61" s="11">
        <f t="shared" si="9"/>
        <v>0</v>
      </c>
    </row>
    <row r="62" spans="1:14" ht="18.75" customHeight="1" x14ac:dyDescent="0.35">
      <c r="A62" s="24" t="s">
        <v>404</v>
      </c>
      <c r="B62" s="26" t="s">
        <v>25</v>
      </c>
      <c r="C62" s="24">
        <v>1000</v>
      </c>
      <c r="D62" s="117" t="s">
        <v>307</v>
      </c>
      <c r="E62" s="2"/>
      <c r="F62" s="2"/>
      <c r="G62" s="4">
        <v>1</v>
      </c>
      <c r="H62" s="315" t="s">
        <v>378</v>
      </c>
      <c r="I62" s="316"/>
      <c r="J62" s="47">
        <v>0</v>
      </c>
      <c r="K62" s="47">
        <f t="shared" si="8"/>
        <v>0</v>
      </c>
      <c r="L62" s="11">
        <f t="shared" si="9"/>
        <v>0</v>
      </c>
      <c r="M62" s="3"/>
    </row>
    <row r="63" spans="1:14" ht="18.75" customHeight="1" x14ac:dyDescent="0.35">
      <c r="A63" s="24" t="s">
        <v>404</v>
      </c>
      <c r="B63" s="26" t="s">
        <v>25</v>
      </c>
      <c r="C63" s="24">
        <v>1120</v>
      </c>
      <c r="D63" s="117" t="s">
        <v>307</v>
      </c>
      <c r="E63" s="2"/>
      <c r="F63" s="2"/>
      <c r="G63" s="4">
        <v>1</v>
      </c>
      <c r="H63" s="315" t="s">
        <v>378</v>
      </c>
      <c r="I63" s="316"/>
      <c r="J63" s="47">
        <v>0</v>
      </c>
      <c r="K63" s="47">
        <f t="shared" si="8"/>
        <v>0</v>
      </c>
      <c r="L63" s="11">
        <f t="shared" si="9"/>
        <v>0</v>
      </c>
      <c r="M63" s="3"/>
    </row>
    <row r="64" spans="1:14" ht="14.25" customHeight="1" x14ac:dyDescent="0.35">
      <c r="B64" s="22"/>
    </row>
    <row r="65" spans="1:9" ht="91.5" customHeight="1" x14ac:dyDescent="0.3">
      <c r="A65" s="227" t="s">
        <v>1246</v>
      </c>
      <c r="B65" s="283"/>
      <c r="C65" s="283"/>
      <c r="D65" s="283"/>
      <c r="E65" s="283"/>
      <c r="F65" s="283"/>
      <c r="G65" s="283"/>
      <c r="H65" s="283"/>
      <c r="I65" s="283"/>
    </row>
  </sheetData>
  <mergeCells count="20">
    <mergeCell ref="A2:K2"/>
    <mergeCell ref="A10:A11"/>
    <mergeCell ref="B10:B11"/>
    <mergeCell ref="C10:C11"/>
    <mergeCell ref="E10:F10"/>
    <mergeCell ref="A7:K7"/>
    <mergeCell ref="G10:G11"/>
    <mergeCell ref="H10:J10"/>
    <mergeCell ref="C9:E9"/>
    <mergeCell ref="A65:I65"/>
    <mergeCell ref="L10:L11"/>
    <mergeCell ref="B12:J12"/>
    <mergeCell ref="B30:J30"/>
    <mergeCell ref="B47:J47"/>
    <mergeCell ref="H44:I44"/>
    <mergeCell ref="H62:I62"/>
    <mergeCell ref="H63:I63"/>
    <mergeCell ref="H61:I61"/>
    <mergeCell ref="H45:I45"/>
    <mergeCell ref="H46:I46"/>
  </mergeCells>
  <hyperlinks>
    <hyperlink ref="C9:E9" location="Исходный!R1C1" display="В Исходный прайс" xr:uid="{00000000-0004-0000-1D00-000000000000}"/>
  </hyperlinks>
  <pageMargins left="0.25" right="0.25" top="0.75" bottom="0.75" header="0.3" footer="0.3"/>
  <pageSetup paperSize="9" scale="57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6D6C0-71C3-453C-A6D2-9B5ACCD2268C}">
  <sheetPr>
    <pageSetUpPr fitToPage="1"/>
  </sheetPr>
  <dimension ref="A1:M58"/>
  <sheetViews>
    <sheetView zoomScale="80" zoomScaleNormal="80" workbookViewId="0">
      <selection activeCell="C9" sqref="C9:E9"/>
    </sheetView>
  </sheetViews>
  <sheetFormatPr defaultColWidth="9.1796875" defaultRowHeight="15.5" x14ac:dyDescent="0.35"/>
  <cols>
    <col min="1" max="1" width="37.7265625" style="1" customWidth="1"/>
    <col min="2" max="2" width="11.26953125" style="1" customWidth="1"/>
    <col min="3" max="3" width="22.1796875" style="1" customWidth="1"/>
    <col min="4" max="4" width="9.1796875" style="128"/>
    <col min="5" max="5" width="7.54296875" style="1" customWidth="1"/>
    <col min="6" max="6" width="6.81640625" style="1" customWidth="1"/>
    <col min="7" max="7" width="7.7265625" style="1" hidden="1" customWidth="1"/>
    <col min="8" max="8" width="9.54296875" style="1" customWidth="1"/>
    <col min="9" max="9" width="9" style="3" customWidth="1"/>
    <col min="10" max="11" width="13.54296875" style="1" customWidth="1"/>
    <col min="12" max="12" width="13.54296875" style="1" hidden="1" customWidth="1"/>
    <col min="13" max="16384" width="9.1796875" style="1"/>
  </cols>
  <sheetData>
    <row r="1" spans="1:13" ht="3" customHeight="1" x14ac:dyDescent="0.35"/>
    <row r="2" spans="1:13" ht="106.5" customHeight="1" x14ac:dyDescent="0.2">
      <c r="A2" s="317"/>
      <c r="B2" s="318"/>
      <c r="C2" s="318"/>
      <c r="D2" s="254"/>
      <c r="E2" s="318"/>
      <c r="F2" s="318"/>
      <c r="G2" s="318"/>
      <c r="H2" s="318"/>
      <c r="I2" s="318"/>
      <c r="J2" s="318"/>
      <c r="K2" s="318"/>
      <c r="L2" s="31"/>
    </row>
    <row r="3" spans="1:13" ht="4.5" hidden="1" customHeight="1" x14ac:dyDescent="0.35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3" ht="4.5" hidden="1" customHeight="1" x14ac:dyDescent="0.35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3" ht="4.5" hidden="1" customHeight="1" x14ac:dyDescent="0.35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3" ht="4.5" hidden="1" customHeight="1" x14ac:dyDescent="0.35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3" ht="25.5" customHeight="1" x14ac:dyDescent="0.2">
      <c r="A7" s="320" t="s">
        <v>32</v>
      </c>
      <c r="B7" s="321"/>
      <c r="C7" s="321"/>
      <c r="D7" s="321"/>
      <c r="E7" s="321"/>
      <c r="F7" s="321"/>
      <c r="G7" s="321"/>
      <c r="H7" s="321"/>
      <c r="I7" s="321"/>
      <c r="J7" s="321"/>
      <c r="K7" s="321"/>
      <c r="L7" s="29"/>
    </row>
    <row r="8" spans="1:13" ht="16.5" customHeight="1" x14ac:dyDescent="0.35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3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3" ht="16.5" customHeight="1" x14ac:dyDescent="0.35">
      <c r="A10" s="231" t="s">
        <v>2</v>
      </c>
      <c r="B10" s="231" t="s">
        <v>11</v>
      </c>
      <c r="C10" s="231" t="s">
        <v>3</v>
      </c>
      <c r="E10" s="231" t="s">
        <v>71</v>
      </c>
      <c r="F10" s="231"/>
      <c r="G10" s="231" t="s">
        <v>1</v>
      </c>
      <c r="H10" s="231" t="s">
        <v>72</v>
      </c>
      <c r="I10" s="231"/>
      <c r="J10" s="231"/>
      <c r="K10" s="33" t="s">
        <v>73</v>
      </c>
      <c r="L10" s="225" t="s">
        <v>5</v>
      </c>
    </row>
    <row r="11" spans="1:13" ht="16.5" customHeight="1" x14ac:dyDescent="0.35">
      <c r="A11" s="231"/>
      <c r="B11" s="231"/>
      <c r="C11" s="231"/>
      <c r="D11" s="129" t="s">
        <v>315</v>
      </c>
      <c r="E11" s="10" t="s">
        <v>9</v>
      </c>
      <c r="F11" s="24" t="s">
        <v>10</v>
      </c>
      <c r="G11" s="231"/>
      <c r="H11" s="10" t="s">
        <v>8</v>
      </c>
      <c r="I11" s="11" t="s">
        <v>6</v>
      </c>
      <c r="J11" s="10" t="s">
        <v>7</v>
      </c>
      <c r="K11" s="10" t="s">
        <v>74</v>
      </c>
      <c r="L11" s="226"/>
    </row>
    <row r="12" spans="1:13" ht="19" customHeight="1" x14ac:dyDescent="0.35">
      <c r="A12" s="25" t="s">
        <v>167</v>
      </c>
      <c r="B12" s="27"/>
      <c r="C12" s="28"/>
      <c r="E12" s="28"/>
      <c r="F12" s="28"/>
      <c r="G12" s="28"/>
      <c r="H12" s="28"/>
      <c r="I12" s="28"/>
      <c r="J12" s="28"/>
      <c r="K12" s="12"/>
      <c r="L12" s="11">
        <f t="shared" ref="L12:L23" si="0">K12*G12</f>
        <v>0</v>
      </c>
    </row>
    <row r="13" spans="1:13" ht="19" customHeight="1" x14ac:dyDescent="0.35">
      <c r="A13" s="24" t="s">
        <v>168</v>
      </c>
      <c r="B13" s="26" t="s">
        <v>25</v>
      </c>
      <c r="C13" s="24" t="s">
        <v>832</v>
      </c>
      <c r="D13" s="117" t="s">
        <v>307</v>
      </c>
      <c r="E13" s="2"/>
      <c r="F13" s="2"/>
      <c r="G13" s="4">
        <v>1</v>
      </c>
      <c r="H13" s="17"/>
      <c r="I13" s="12"/>
      <c r="J13" s="45">
        <v>4400</v>
      </c>
      <c r="K13" s="45">
        <f>J13-J13*$K$9/100</f>
        <v>4400</v>
      </c>
      <c r="L13" s="11">
        <f>K13*G13</f>
        <v>4400</v>
      </c>
      <c r="M13" s="3"/>
    </row>
    <row r="14" spans="1:13" ht="19" customHeight="1" x14ac:dyDescent="0.35">
      <c r="A14" s="24" t="s">
        <v>168</v>
      </c>
      <c r="B14" s="26" t="s">
        <v>25</v>
      </c>
      <c r="C14" s="24" t="s">
        <v>1205</v>
      </c>
      <c r="D14" s="117" t="s">
        <v>307</v>
      </c>
      <c r="E14" s="2"/>
      <c r="F14" s="2"/>
      <c r="G14" s="4">
        <v>1</v>
      </c>
      <c r="H14" s="17"/>
      <c r="I14" s="12"/>
      <c r="J14" s="45">
        <v>5460</v>
      </c>
      <c r="K14" s="45">
        <f>J14-J14*$K$9/100</f>
        <v>5460</v>
      </c>
      <c r="L14" s="11">
        <f>K14*G14</f>
        <v>5460</v>
      </c>
      <c r="M14" s="3"/>
    </row>
    <row r="15" spans="1:13" ht="19" customHeight="1" x14ac:dyDescent="0.35">
      <c r="A15" s="24" t="s">
        <v>168</v>
      </c>
      <c r="B15" s="26" t="s">
        <v>25</v>
      </c>
      <c r="C15" s="24" t="s">
        <v>323</v>
      </c>
      <c r="D15" s="117" t="s">
        <v>307</v>
      </c>
      <c r="E15" s="2"/>
      <c r="F15" s="2"/>
      <c r="G15" s="4">
        <v>1</v>
      </c>
      <c r="H15" s="17"/>
      <c r="I15" s="12"/>
      <c r="J15" s="45">
        <v>4540</v>
      </c>
      <c r="K15" s="45">
        <f>J15-J15*$K$9/100</f>
        <v>4540</v>
      </c>
      <c r="L15" s="11">
        <f t="shared" si="0"/>
        <v>4540</v>
      </c>
      <c r="M15" s="3"/>
    </row>
    <row r="16" spans="1:13" ht="18.75" customHeight="1" x14ac:dyDescent="0.35">
      <c r="A16" s="24" t="s">
        <v>168</v>
      </c>
      <c r="B16" s="26" t="s">
        <v>25</v>
      </c>
      <c r="C16" s="24" t="s">
        <v>324</v>
      </c>
      <c r="D16" s="117" t="s">
        <v>307</v>
      </c>
      <c r="E16" s="2"/>
      <c r="F16" s="2"/>
      <c r="G16" s="4">
        <v>1</v>
      </c>
      <c r="H16" s="17"/>
      <c r="I16" s="12"/>
      <c r="J16" s="45">
        <v>5660</v>
      </c>
      <c r="K16" s="45">
        <f>J16-J16*$K$9/100</f>
        <v>5660</v>
      </c>
      <c r="L16" s="11">
        <f t="shared" si="0"/>
        <v>5660</v>
      </c>
      <c r="M16" s="3"/>
    </row>
    <row r="17" spans="1:13" ht="19" customHeight="1" x14ac:dyDescent="0.35">
      <c r="A17" s="24" t="s">
        <v>168</v>
      </c>
      <c r="B17" s="26" t="s">
        <v>25</v>
      </c>
      <c r="C17" s="24" t="s">
        <v>298</v>
      </c>
      <c r="D17" s="117" t="s">
        <v>307</v>
      </c>
      <c r="E17" s="2"/>
      <c r="F17" s="2"/>
      <c r="G17" s="4">
        <v>1</v>
      </c>
      <c r="H17" s="17"/>
      <c r="I17" s="12"/>
      <c r="J17" s="45">
        <v>5100</v>
      </c>
      <c r="K17" s="45">
        <f>J17-J17*$K$9/100</f>
        <v>5100</v>
      </c>
      <c r="L17" s="11">
        <f t="shared" si="0"/>
        <v>5100</v>
      </c>
      <c r="M17" s="3"/>
    </row>
    <row r="18" spans="1:13" ht="18.75" customHeight="1" x14ac:dyDescent="0.35">
      <c r="A18" s="24" t="s">
        <v>168</v>
      </c>
      <c r="B18" s="26" t="s">
        <v>25</v>
      </c>
      <c r="C18" s="24" t="s">
        <v>169</v>
      </c>
      <c r="D18" s="117" t="s">
        <v>307</v>
      </c>
      <c r="E18" s="2"/>
      <c r="F18" s="2"/>
      <c r="G18" s="4">
        <v>1</v>
      </c>
      <c r="H18" s="17"/>
      <c r="I18" s="12"/>
      <c r="J18" s="45">
        <v>6400</v>
      </c>
      <c r="K18" s="45">
        <f t="shared" ref="K18:K23" si="1">J18-J18*$K$9/100</f>
        <v>6400</v>
      </c>
      <c r="L18" s="11">
        <f t="shared" si="0"/>
        <v>6400</v>
      </c>
      <c r="M18" s="3"/>
    </row>
    <row r="19" spans="1:13" ht="18.75" customHeight="1" x14ac:dyDescent="0.35">
      <c r="A19" s="24" t="s">
        <v>168</v>
      </c>
      <c r="B19" s="26" t="s">
        <v>25</v>
      </c>
      <c r="C19" s="24" t="s">
        <v>170</v>
      </c>
      <c r="D19" s="117" t="s">
        <v>307</v>
      </c>
      <c r="E19" s="2"/>
      <c r="F19" s="2"/>
      <c r="G19" s="4">
        <v>1</v>
      </c>
      <c r="H19" s="17"/>
      <c r="I19" s="12"/>
      <c r="J19" s="45">
        <v>5760</v>
      </c>
      <c r="K19" s="45">
        <f t="shared" si="1"/>
        <v>5760</v>
      </c>
      <c r="L19" s="11">
        <f t="shared" si="0"/>
        <v>5760</v>
      </c>
      <c r="M19" s="3"/>
    </row>
    <row r="20" spans="1:13" ht="18.75" customHeight="1" x14ac:dyDescent="0.35">
      <c r="A20" s="24" t="s">
        <v>168</v>
      </c>
      <c r="B20" s="26" t="s">
        <v>25</v>
      </c>
      <c r="C20" s="24" t="s">
        <v>171</v>
      </c>
      <c r="D20" s="117" t="s">
        <v>307</v>
      </c>
      <c r="E20" s="2"/>
      <c r="F20" s="2"/>
      <c r="G20" s="4">
        <v>1</v>
      </c>
      <c r="H20" s="17"/>
      <c r="I20" s="12"/>
      <c r="J20" s="45">
        <v>7320</v>
      </c>
      <c r="K20" s="45">
        <f t="shared" si="1"/>
        <v>7320</v>
      </c>
      <c r="L20" s="11">
        <f t="shared" si="0"/>
        <v>7320</v>
      </c>
      <c r="M20" s="3"/>
    </row>
    <row r="21" spans="1:13" ht="18.75" customHeight="1" x14ac:dyDescent="0.35">
      <c r="A21" s="24" t="s">
        <v>168</v>
      </c>
      <c r="B21" s="26" t="s">
        <v>25</v>
      </c>
      <c r="C21" s="24" t="s">
        <v>172</v>
      </c>
      <c r="D21" s="117" t="s">
        <v>307</v>
      </c>
      <c r="E21" s="2"/>
      <c r="F21" s="2"/>
      <c r="G21" s="4">
        <v>1</v>
      </c>
      <c r="H21" s="17"/>
      <c r="I21" s="12"/>
      <c r="J21" s="45">
        <v>6760</v>
      </c>
      <c r="K21" s="45">
        <f t="shared" si="1"/>
        <v>6760</v>
      </c>
      <c r="L21" s="11">
        <f t="shared" si="0"/>
        <v>6760</v>
      </c>
      <c r="M21" s="3"/>
    </row>
    <row r="22" spans="1:13" ht="18.75" customHeight="1" x14ac:dyDescent="0.35">
      <c r="A22" s="24" t="s">
        <v>168</v>
      </c>
      <c r="B22" s="26" t="s">
        <v>25</v>
      </c>
      <c r="C22" s="24" t="s">
        <v>173</v>
      </c>
      <c r="D22" s="117" t="s">
        <v>307</v>
      </c>
      <c r="E22" s="2"/>
      <c r="F22" s="2"/>
      <c r="G22" s="4">
        <v>1</v>
      </c>
      <c r="H22" s="17"/>
      <c r="I22" s="12"/>
      <c r="J22" s="45">
        <v>8500</v>
      </c>
      <c r="K22" s="45">
        <f t="shared" si="1"/>
        <v>8500</v>
      </c>
      <c r="L22" s="11">
        <f t="shared" si="0"/>
        <v>8500</v>
      </c>
      <c r="M22" s="3"/>
    </row>
    <row r="23" spans="1:13" ht="19" customHeight="1" x14ac:dyDescent="0.35">
      <c r="A23" s="24" t="s">
        <v>168</v>
      </c>
      <c r="B23" s="26" t="s">
        <v>25</v>
      </c>
      <c r="C23" s="24" t="s">
        <v>174</v>
      </c>
      <c r="D23" s="117" t="s">
        <v>307</v>
      </c>
      <c r="E23" s="2"/>
      <c r="F23" s="2"/>
      <c r="G23" s="4">
        <v>1</v>
      </c>
      <c r="H23" s="17"/>
      <c r="I23" s="12"/>
      <c r="J23" s="45">
        <v>7600</v>
      </c>
      <c r="K23" s="45">
        <f t="shared" si="1"/>
        <v>7600</v>
      </c>
      <c r="L23" s="11">
        <f t="shared" si="0"/>
        <v>7600</v>
      </c>
    </row>
    <row r="24" spans="1:13" ht="19" customHeight="1" x14ac:dyDescent="0.35">
      <c r="A24" s="24" t="s">
        <v>168</v>
      </c>
      <c r="B24" s="26" t="s">
        <v>25</v>
      </c>
      <c r="C24" s="24" t="s">
        <v>175</v>
      </c>
      <c r="D24" s="117" t="s">
        <v>307</v>
      </c>
      <c r="E24" s="2"/>
      <c r="F24" s="2"/>
      <c r="G24" s="4">
        <v>1</v>
      </c>
      <c r="H24" s="17"/>
      <c r="I24" s="12"/>
      <c r="J24" s="45">
        <v>10080</v>
      </c>
      <c r="K24" s="45">
        <f t="shared" ref="K24:K29" si="2">J24-J24*$K$9/100</f>
        <v>10080</v>
      </c>
      <c r="L24" s="11">
        <f>K24*G24</f>
        <v>10080</v>
      </c>
    </row>
    <row r="25" spans="1:13" ht="19" customHeight="1" x14ac:dyDescent="0.35">
      <c r="A25" s="24" t="s">
        <v>168</v>
      </c>
      <c r="B25" s="26" t="s">
        <v>25</v>
      </c>
      <c r="C25" s="24" t="s">
        <v>1206</v>
      </c>
      <c r="D25" s="117" t="s">
        <v>307</v>
      </c>
      <c r="E25" s="2"/>
      <c r="F25" s="2"/>
      <c r="G25" s="4">
        <v>1</v>
      </c>
      <c r="H25" s="17"/>
      <c r="I25" s="12"/>
      <c r="J25" s="45">
        <v>8260</v>
      </c>
      <c r="K25" s="45">
        <f t="shared" si="2"/>
        <v>8260</v>
      </c>
      <c r="L25" s="11">
        <f t="shared" ref="L25:L35" si="3">K25*G25</f>
        <v>8260</v>
      </c>
      <c r="M25" s="3"/>
    </row>
    <row r="26" spans="1:13" ht="19" customHeight="1" x14ac:dyDescent="0.35">
      <c r="A26" s="24" t="s">
        <v>168</v>
      </c>
      <c r="B26" s="26" t="s">
        <v>25</v>
      </c>
      <c r="C26" s="24" t="s">
        <v>1207</v>
      </c>
      <c r="D26" s="117" t="s">
        <v>307</v>
      </c>
      <c r="E26" s="2"/>
      <c r="F26" s="2"/>
      <c r="G26" s="4">
        <v>1</v>
      </c>
      <c r="H26" s="17"/>
      <c r="I26" s="12"/>
      <c r="J26" s="45">
        <v>10920</v>
      </c>
      <c r="K26" s="45">
        <f t="shared" si="2"/>
        <v>10920</v>
      </c>
      <c r="L26" s="11">
        <f t="shared" si="3"/>
        <v>10920</v>
      </c>
      <c r="M26" s="3"/>
    </row>
    <row r="27" spans="1:13" ht="19" customHeight="1" x14ac:dyDescent="0.35">
      <c r="A27" s="24" t="s">
        <v>168</v>
      </c>
      <c r="B27" s="26" t="s">
        <v>25</v>
      </c>
      <c r="C27" s="24" t="s">
        <v>1208</v>
      </c>
      <c r="D27" s="117" t="s">
        <v>307</v>
      </c>
      <c r="E27" s="2"/>
      <c r="F27" s="2"/>
      <c r="G27" s="4">
        <v>1</v>
      </c>
      <c r="H27" s="17"/>
      <c r="I27" s="12"/>
      <c r="J27" s="45">
        <v>9000</v>
      </c>
      <c r="K27" s="45">
        <f t="shared" si="2"/>
        <v>9000</v>
      </c>
      <c r="L27" s="11">
        <f t="shared" si="3"/>
        <v>9000</v>
      </c>
      <c r="M27" s="3"/>
    </row>
    <row r="28" spans="1:13" ht="18.75" customHeight="1" x14ac:dyDescent="0.35">
      <c r="A28" s="24" t="s">
        <v>168</v>
      </c>
      <c r="B28" s="26" t="s">
        <v>25</v>
      </c>
      <c r="C28" s="24" t="s">
        <v>1209</v>
      </c>
      <c r="D28" s="117" t="s">
        <v>307</v>
      </c>
      <c r="E28" s="2"/>
      <c r="F28" s="2"/>
      <c r="G28" s="4">
        <v>1</v>
      </c>
      <c r="H28" s="17"/>
      <c r="I28" s="12"/>
      <c r="J28" s="45">
        <v>12000</v>
      </c>
      <c r="K28" s="45">
        <f t="shared" si="2"/>
        <v>12000</v>
      </c>
      <c r="L28" s="11">
        <f t="shared" si="3"/>
        <v>12000</v>
      </c>
      <c r="M28" s="3"/>
    </row>
    <row r="29" spans="1:13" ht="19" customHeight="1" x14ac:dyDescent="0.35">
      <c r="A29" s="24" t="s">
        <v>168</v>
      </c>
      <c r="B29" s="26" t="s">
        <v>25</v>
      </c>
      <c r="C29" s="24" t="s">
        <v>1210</v>
      </c>
      <c r="D29" s="117" t="s">
        <v>307</v>
      </c>
      <c r="E29" s="2"/>
      <c r="F29" s="2"/>
      <c r="G29" s="4">
        <v>1</v>
      </c>
      <c r="H29" s="17"/>
      <c r="I29" s="12"/>
      <c r="J29" s="45">
        <v>9920</v>
      </c>
      <c r="K29" s="45">
        <f t="shared" si="2"/>
        <v>9920</v>
      </c>
      <c r="L29" s="11">
        <f t="shared" si="3"/>
        <v>9920</v>
      </c>
      <c r="M29" s="3"/>
    </row>
    <row r="30" spans="1:13" ht="18.75" customHeight="1" x14ac:dyDescent="0.35">
      <c r="A30" s="24" t="s">
        <v>168</v>
      </c>
      <c r="B30" s="26" t="s">
        <v>25</v>
      </c>
      <c r="C30" s="24" t="s">
        <v>1211</v>
      </c>
      <c r="D30" s="117" t="s">
        <v>307</v>
      </c>
      <c r="E30" s="2"/>
      <c r="F30" s="2"/>
      <c r="G30" s="4">
        <v>1</v>
      </c>
      <c r="H30" s="17"/>
      <c r="I30" s="12"/>
      <c r="J30" s="45">
        <v>13260</v>
      </c>
      <c r="K30" s="45">
        <f t="shared" ref="K30:K35" si="4">J30-J30*$K$9/100</f>
        <v>13260</v>
      </c>
      <c r="L30" s="11">
        <f t="shared" si="3"/>
        <v>13260</v>
      </c>
      <c r="M30" s="3"/>
    </row>
    <row r="31" spans="1:13" ht="18.75" customHeight="1" x14ac:dyDescent="0.35">
      <c r="A31" s="24" t="s">
        <v>168</v>
      </c>
      <c r="B31" s="26" t="s">
        <v>25</v>
      </c>
      <c r="C31" s="24" t="s">
        <v>1212</v>
      </c>
      <c r="D31" s="117" t="s">
        <v>307</v>
      </c>
      <c r="E31" s="2"/>
      <c r="F31" s="2"/>
      <c r="G31" s="4">
        <v>1</v>
      </c>
      <c r="H31" s="17"/>
      <c r="I31" s="12"/>
      <c r="J31" s="45">
        <v>10700</v>
      </c>
      <c r="K31" s="45">
        <f t="shared" si="4"/>
        <v>10700</v>
      </c>
      <c r="L31" s="11">
        <f t="shared" si="3"/>
        <v>10700</v>
      </c>
      <c r="M31" s="3"/>
    </row>
    <row r="32" spans="1:13" ht="18.75" customHeight="1" x14ac:dyDescent="0.35">
      <c r="A32" s="24" t="s">
        <v>168</v>
      </c>
      <c r="B32" s="26" t="s">
        <v>25</v>
      </c>
      <c r="C32" s="24" t="s">
        <v>1213</v>
      </c>
      <c r="D32" s="117" t="s">
        <v>307</v>
      </c>
      <c r="E32" s="2"/>
      <c r="F32" s="2"/>
      <c r="G32" s="4">
        <v>1</v>
      </c>
      <c r="H32" s="17"/>
      <c r="I32" s="12"/>
      <c r="J32" s="45">
        <v>14400</v>
      </c>
      <c r="K32" s="45">
        <f t="shared" si="4"/>
        <v>14400</v>
      </c>
      <c r="L32" s="11">
        <f t="shared" si="3"/>
        <v>14400</v>
      </c>
      <c r="M32" s="3"/>
    </row>
    <row r="33" spans="1:13" ht="18.75" customHeight="1" x14ac:dyDescent="0.35">
      <c r="A33" s="24" t="s">
        <v>168</v>
      </c>
      <c r="B33" s="26" t="s">
        <v>25</v>
      </c>
      <c r="C33" s="24" t="s">
        <v>1214</v>
      </c>
      <c r="D33" s="117" t="s">
        <v>307</v>
      </c>
      <c r="E33" s="2"/>
      <c r="F33" s="2"/>
      <c r="G33" s="4">
        <v>1</v>
      </c>
      <c r="H33" s="17"/>
      <c r="I33" s="12"/>
      <c r="J33" s="45">
        <v>11800</v>
      </c>
      <c r="K33" s="45">
        <f t="shared" si="4"/>
        <v>11800</v>
      </c>
      <c r="L33" s="11">
        <f t="shared" si="3"/>
        <v>11800</v>
      </c>
      <c r="M33" s="3"/>
    </row>
    <row r="34" spans="1:13" ht="18.75" customHeight="1" x14ac:dyDescent="0.35">
      <c r="A34" s="24" t="s">
        <v>168</v>
      </c>
      <c r="B34" s="26" t="s">
        <v>25</v>
      </c>
      <c r="C34" s="24" t="s">
        <v>1215</v>
      </c>
      <c r="D34" s="117" t="s">
        <v>307</v>
      </c>
      <c r="E34" s="2"/>
      <c r="F34" s="2"/>
      <c r="G34" s="4">
        <v>1</v>
      </c>
      <c r="H34" s="17"/>
      <c r="I34" s="12"/>
      <c r="J34" s="45">
        <v>15920</v>
      </c>
      <c r="K34" s="45">
        <f t="shared" si="4"/>
        <v>15920</v>
      </c>
      <c r="L34" s="11">
        <f t="shared" si="3"/>
        <v>15920</v>
      </c>
      <c r="M34" s="3"/>
    </row>
    <row r="35" spans="1:13" ht="19" customHeight="1" x14ac:dyDescent="0.35">
      <c r="A35" s="24" t="s">
        <v>168</v>
      </c>
      <c r="B35" s="26" t="s">
        <v>25</v>
      </c>
      <c r="C35" s="24" t="s">
        <v>1216</v>
      </c>
      <c r="D35" s="117" t="s">
        <v>307</v>
      </c>
      <c r="E35" s="2"/>
      <c r="F35" s="2"/>
      <c r="G35" s="4">
        <v>1</v>
      </c>
      <c r="H35" s="17"/>
      <c r="I35" s="12"/>
      <c r="J35" s="45">
        <v>13260</v>
      </c>
      <c r="K35" s="45">
        <f t="shared" si="4"/>
        <v>13260</v>
      </c>
      <c r="L35" s="11">
        <f t="shared" si="3"/>
        <v>13260</v>
      </c>
    </row>
    <row r="36" spans="1:13" ht="19" customHeight="1" x14ac:dyDescent="0.35">
      <c r="A36" s="24" t="s">
        <v>168</v>
      </c>
      <c r="B36" s="26" t="s">
        <v>25</v>
      </c>
      <c r="C36" s="24" t="s">
        <v>1217</v>
      </c>
      <c r="D36" s="117" t="s">
        <v>307</v>
      </c>
      <c r="E36" s="2"/>
      <c r="F36" s="2"/>
      <c r="G36" s="4">
        <v>1</v>
      </c>
      <c r="H36" s="17"/>
      <c r="I36" s="12"/>
      <c r="J36" s="45">
        <v>17840</v>
      </c>
      <c r="K36" s="45">
        <f>J36-J36*$K$9/100</f>
        <v>17840</v>
      </c>
      <c r="L36" s="11">
        <f>K36*G36</f>
        <v>17840</v>
      </c>
    </row>
    <row r="37" spans="1:13" ht="19" customHeight="1" x14ac:dyDescent="0.35">
      <c r="A37" s="24" t="s">
        <v>168</v>
      </c>
      <c r="B37" s="26" t="s">
        <v>25</v>
      </c>
      <c r="C37" s="24" t="s">
        <v>1218</v>
      </c>
      <c r="D37" s="117" t="s">
        <v>307</v>
      </c>
      <c r="E37" s="2"/>
      <c r="F37" s="2"/>
      <c r="G37" s="4">
        <v>1</v>
      </c>
      <c r="H37" s="17"/>
      <c r="I37" s="12"/>
      <c r="J37" s="45">
        <v>15100</v>
      </c>
      <c r="K37" s="45">
        <f>J37-J37*$K$9/100</f>
        <v>15100</v>
      </c>
      <c r="L37" s="11">
        <f>K37*G37</f>
        <v>15100</v>
      </c>
      <c r="M37" s="3"/>
    </row>
    <row r="38" spans="1:13" ht="19" customHeight="1" x14ac:dyDescent="0.35">
      <c r="A38" s="24" t="s">
        <v>168</v>
      </c>
      <c r="B38" s="26" t="s">
        <v>25</v>
      </c>
      <c r="C38" s="24" t="s">
        <v>1219</v>
      </c>
      <c r="D38" s="117" t="s">
        <v>307</v>
      </c>
      <c r="E38" s="2"/>
      <c r="F38" s="2"/>
      <c r="G38" s="4">
        <v>1</v>
      </c>
      <c r="H38" s="17"/>
      <c r="I38" s="12"/>
      <c r="J38" s="45">
        <v>20240</v>
      </c>
      <c r="K38" s="45">
        <f>J38-J38*$K$9/100</f>
        <v>20240</v>
      </c>
      <c r="L38" s="11">
        <f>K38*G38</f>
        <v>20240</v>
      </c>
      <c r="M38" s="3"/>
    </row>
    <row r="39" spans="1:13" ht="19" customHeight="1" x14ac:dyDescent="0.35">
      <c r="A39" s="24" t="s">
        <v>168</v>
      </c>
      <c r="B39" s="26" t="s">
        <v>25</v>
      </c>
      <c r="C39" s="24" t="s">
        <v>1220</v>
      </c>
      <c r="D39" s="117" t="s">
        <v>307</v>
      </c>
      <c r="E39" s="2"/>
      <c r="F39" s="2"/>
      <c r="G39" s="4">
        <v>1</v>
      </c>
      <c r="H39" s="17"/>
      <c r="I39" s="12"/>
      <c r="J39" s="45">
        <v>17040</v>
      </c>
      <c r="K39" s="45">
        <f>J39-J39*$K$9/100</f>
        <v>17040</v>
      </c>
      <c r="L39" s="11">
        <f>K39*G39</f>
        <v>17040</v>
      </c>
      <c r="M39" s="3"/>
    </row>
    <row r="40" spans="1:13" ht="18.75" customHeight="1" x14ac:dyDescent="0.35">
      <c r="A40" s="24" t="s">
        <v>168</v>
      </c>
      <c r="B40" s="26" t="s">
        <v>25</v>
      </c>
      <c r="C40" s="24" t="s">
        <v>1221</v>
      </c>
      <c r="D40" s="117" t="s">
        <v>307</v>
      </c>
      <c r="E40" s="2"/>
      <c r="F40" s="2"/>
      <c r="G40" s="4">
        <v>1</v>
      </c>
      <c r="H40" s="17"/>
      <c r="I40" s="12"/>
      <c r="J40" s="45">
        <v>23000</v>
      </c>
      <c r="K40" s="45">
        <f>J40-J40*$K$9/100</f>
        <v>23000</v>
      </c>
      <c r="L40" s="11">
        <f>K40*G40</f>
        <v>23000</v>
      </c>
      <c r="M40" s="3"/>
    </row>
    <row r="41" spans="1:13" s="5" customFormat="1" ht="18.75" customHeight="1" x14ac:dyDescent="0.3">
      <c r="A41" s="25" t="s">
        <v>31</v>
      </c>
      <c r="B41" s="20"/>
      <c r="C41" s="35"/>
      <c r="D41" s="130"/>
      <c r="E41" s="35"/>
      <c r="F41" s="35"/>
      <c r="G41" s="35"/>
      <c r="H41" s="35"/>
      <c r="I41" s="35"/>
      <c r="J41" s="35"/>
      <c r="K41" s="36"/>
      <c r="L41" s="25"/>
    </row>
    <row r="42" spans="1:13" ht="21.75" customHeight="1" x14ac:dyDescent="0.35">
      <c r="A42" s="24" t="s">
        <v>22</v>
      </c>
      <c r="B42" s="26" t="s">
        <v>25</v>
      </c>
      <c r="C42" s="23" t="s">
        <v>33</v>
      </c>
      <c r="D42" s="117" t="s">
        <v>307</v>
      </c>
      <c r="E42" s="7"/>
      <c r="F42" s="7"/>
      <c r="G42" s="8">
        <v>1</v>
      </c>
      <c r="H42" s="12"/>
      <c r="I42" s="12"/>
      <c r="J42" s="45">
        <v>7840</v>
      </c>
      <c r="K42" s="45">
        <f>J42-J42*$K$9/100</f>
        <v>7840</v>
      </c>
      <c r="L42" s="11">
        <f>K42*G42</f>
        <v>7840</v>
      </c>
    </row>
    <row r="43" spans="1:13" ht="19" customHeight="1" x14ac:dyDescent="0.35">
      <c r="A43" s="24" t="s">
        <v>22</v>
      </c>
      <c r="B43" s="26" t="s">
        <v>25</v>
      </c>
      <c r="C43" s="24" t="s">
        <v>34</v>
      </c>
      <c r="D43" s="117" t="s">
        <v>307</v>
      </c>
      <c r="E43" s="6"/>
      <c r="F43" s="6"/>
      <c r="G43" s="10">
        <v>1</v>
      </c>
      <c r="H43" s="11"/>
      <c r="I43" s="11"/>
      <c r="J43" s="45">
        <v>8840</v>
      </c>
      <c r="K43" s="45">
        <f t="shared" ref="K43:K48" si="5">J43-J43*$K$9/100</f>
        <v>8840</v>
      </c>
      <c r="L43" s="11">
        <f t="shared" ref="L43:L56" si="6">K43*G43</f>
        <v>8840</v>
      </c>
    </row>
    <row r="44" spans="1:13" ht="19" customHeight="1" x14ac:dyDescent="0.35">
      <c r="A44" s="24" t="s">
        <v>22</v>
      </c>
      <c r="B44" s="26" t="s">
        <v>25</v>
      </c>
      <c r="C44" s="24" t="s">
        <v>35</v>
      </c>
      <c r="D44" s="117" t="s">
        <v>307</v>
      </c>
      <c r="E44" s="6"/>
      <c r="F44" s="6"/>
      <c r="G44" s="10">
        <v>1</v>
      </c>
      <c r="H44" s="11"/>
      <c r="I44" s="11"/>
      <c r="J44" s="45">
        <v>10980</v>
      </c>
      <c r="K44" s="45">
        <f t="shared" si="5"/>
        <v>10980</v>
      </c>
      <c r="L44" s="11">
        <f t="shared" si="6"/>
        <v>10980</v>
      </c>
    </row>
    <row r="45" spans="1:13" ht="19" customHeight="1" x14ac:dyDescent="0.35">
      <c r="A45" s="24" t="s">
        <v>22</v>
      </c>
      <c r="B45" s="26" t="s">
        <v>25</v>
      </c>
      <c r="C45" s="24" t="s">
        <v>36</v>
      </c>
      <c r="D45" s="117" t="s">
        <v>307</v>
      </c>
      <c r="E45" s="6"/>
      <c r="F45" s="6"/>
      <c r="G45" s="10">
        <v>1</v>
      </c>
      <c r="H45" s="11"/>
      <c r="I45" s="11"/>
      <c r="J45" s="45">
        <v>12160</v>
      </c>
      <c r="K45" s="45">
        <f t="shared" si="5"/>
        <v>12160</v>
      </c>
      <c r="L45" s="11">
        <f t="shared" si="6"/>
        <v>12160</v>
      </c>
    </row>
    <row r="46" spans="1:13" ht="19" customHeight="1" x14ac:dyDescent="0.35">
      <c r="A46" s="24" t="s">
        <v>22</v>
      </c>
      <c r="B46" s="26" t="s">
        <v>25</v>
      </c>
      <c r="C46" s="24" t="s">
        <v>37</v>
      </c>
      <c r="D46" s="117" t="s">
        <v>307</v>
      </c>
      <c r="E46" s="6"/>
      <c r="F46" s="6"/>
      <c r="G46" s="10">
        <v>1</v>
      </c>
      <c r="H46" s="11"/>
      <c r="I46" s="11"/>
      <c r="J46" s="45">
        <v>15100</v>
      </c>
      <c r="K46" s="45">
        <f t="shared" si="5"/>
        <v>15100</v>
      </c>
      <c r="L46" s="11">
        <f t="shared" si="6"/>
        <v>15100</v>
      </c>
    </row>
    <row r="47" spans="1:13" ht="19" customHeight="1" x14ac:dyDescent="0.35">
      <c r="A47" s="24" t="s">
        <v>22</v>
      </c>
      <c r="B47" s="26" t="s">
        <v>25</v>
      </c>
      <c r="C47" s="24" t="s">
        <v>38</v>
      </c>
      <c r="D47" s="117" t="s">
        <v>307</v>
      </c>
      <c r="E47" s="6"/>
      <c r="F47" s="6"/>
      <c r="G47" s="10">
        <v>1</v>
      </c>
      <c r="H47" s="11"/>
      <c r="I47" s="11"/>
      <c r="J47" s="45">
        <v>19800</v>
      </c>
      <c r="K47" s="45">
        <f t="shared" si="5"/>
        <v>19800</v>
      </c>
      <c r="L47" s="11">
        <f t="shared" si="6"/>
        <v>19800</v>
      </c>
    </row>
    <row r="48" spans="1:13" ht="19" customHeight="1" x14ac:dyDescent="0.35">
      <c r="A48" s="24" t="s">
        <v>22</v>
      </c>
      <c r="B48" s="26" t="s">
        <v>25</v>
      </c>
      <c r="C48" s="24" t="s">
        <v>39</v>
      </c>
      <c r="D48" s="117" t="s">
        <v>307</v>
      </c>
      <c r="E48" s="6"/>
      <c r="F48" s="6"/>
      <c r="G48" s="10">
        <v>1</v>
      </c>
      <c r="H48" s="11"/>
      <c r="I48" s="11"/>
      <c r="J48" s="45">
        <v>23940</v>
      </c>
      <c r="K48" s="45">
        <f t="shared" si="5"/>
        <v>23940</v>
      </c>
      <c r="L48" s="11">
        <f t="shared" si="6"/>
        <v>23940</v>
      </c>
    </row>
    <row r="49" spans="1:13" ht="19" customHeight="1" x14ac:dyDescent="0.35">
      <c r="A49" s="25" t="s">
        <v>30</v>
      </c>
      <c r="B49" s="27" t="s">
        <v>19</v>
      </c>
      <c r="C49" s="28"/>
      <c r="E49" s="28"/>
      <c r="F49" s="28"/>
      <c r="G49" s="28"/>
      <c r="H49" s="28"/>
      <c r="I49" s="28"/>
      <c r="J49" s="28"/>
      <c r="K49" s="12"/>
      <c r="L49" s="11">
        <f t="shared" si="6"/>
        <v>0</v>
      </c>
    </row>
    <row r="50" spans="1:13" ht="19" customHeight="1" x14ac:dyDescent="0.35">
      <c r="A50" s="24" t="s">
        <v>22</v>
      </c>
      <c r="B50" s="26" t="s">
        <v>25</v>
      </c>
      <c r="C50" s="23" t="s">
        <v>40</v>
      </c>
      <c r="D50" s="117" t="s">
        <v>307</v>
      </c>
      <c r="E50" s="2"/>
      <c r="F50" s="2"/>
      <c r="G50" s="4">
        <v>1</v>
      </c>
      <c r="H50" s="17"/>
      <c r="I50" s="12"/>
      <c r="J50" s="45">
        <v>8740</v>
      </c>
      <c r="K50" s="45">
        <f>J50-J50*$K$9/100</f>
        <v>8740</v>
      </c>
      <c r="L50" s="11">
        <f t="shared" si="6"/>
        <v>8740</v>
      </c>
      <c r="M50" s="3"/>
    </row>
    <row r="51" spans="1:13" ht="18.75" customHeight="1" x14ac:dyDescent="0.35">
      <c r="A51" s="24" t="s">
        <v>22</v>
      </c>
      <c r="B51" s="26" t="s">
        <v>25</v>
      </c>
      <c r="C51" s="24" t="s">
        <v>41</v>
      </c>
      <c r="D51" s="117" t="s">
        <v>307</v>
      </c>
      <c r="E51" s="2"/>
      <c r="F51" s="2"/>
      <c r="G51" s="4">
        <v>1</v>
      </c>
      <c r="H51" s="17"/>
      <c r="I51" s="12"/>
      <c r="J51" s="45">
        <v>9680</v>
      </c>
      <c r="K51" s="45">
        <f t="shared" ref="K51:K56" si="7">J51-J51*$K$9/100</f>
        <v>9680</v>
      </c>
      <c r="L51" s="11">
        <f t="shared" si="6"/>
        <v>9680</v>
      </c>
      <c r="M51" s="3"/>
    </row>
    <row r="52" spans="1:13" ht="18.75" customHeight="1" x14ac:dyDescent="0.35">
      <c r="A52" s="24" t="s">
        <v>22</v>
      </c>
      <c r="B52" s="26" t="s">
        <v>25</v>
      </c>
      <c r="C52" s="24" t="s">
        <v>42</v>
      </c>
      <c r="D52" s="117" t="s">
        <v>307</v>
      </c>
      <c r="E52" s="2"/>
      <c r="F52" s="2"/>
      <c r="G52" s="4">
        <v>1</v>
      </c>
      <c r="H52" s="17"/>
      <c r="I52" s="12"/>
      <c r="J52" s="45">
        <v>14200</v>
      </c>
      <c r="K52" s="45">
        <f t="shared" si="7"/>
        <v>14200</v>
      </c>
      <c r="L52" s="11">
        <f t="shared" si="6"/>
        <v>14200</v>
      </c>
      <c r="M52" s="3"/>
    </row>
    <row r="53" spans="1:13" ht="18.75" customHeight="1" x14ac:dyDescent="0.35">
      <c r="A53" s="24" t="s">
        <v>22</v>
      </c>
      <c r="B53" s="26" t="s">
        <v>25</v>
      </c>
      <c r="C53" s="24" t="s">
        <v>43</v>
      </c>
      <c r="D53" s="117" t="s">
        <v>307</v>
      </c>
      <c r="E53" s="2"/>
      <c r="F53" s="2"/>
      <c r="G53" s="4">
        <v>1</v>
      </c>
      <c r="H53" s="17"/>
      <c r="I53" s="12"/>
      <c r="J53" s="45">
        <v>15520</v>
      </c>
      <c r="K53" s="45">
        <f t="shared" si="7"/>
        <v>15520</v>
      </c>
      <c r="L53" s="11">
        <f t="shared" si="6"/>
        <v>15520</v>
      </c>
      <c r="M53" s="3"/>
    </row>
    <row r="54" spans="1:13" ht="18.75" customHeight="1" x14ac:dyDescent="0.35">
      <c r="A54" s="24" t="s">
        <v>22</v>
      </c>
      <c r="B54" s="26" t="s">
        <v>25</v>
      </c>
      <c r="C54" s="24" t="s">
        <v>44</v>
      </c>
      <c r="D54" s="117" t="s">
        <v>307</v>
      </c>
      <c r="E54" s="2"/>
      <c r="F54" s="2"/>
      <c r="G54" s="4">
        <v>1</v>
      </c>
      <c r="H54" s="17"/>
      <c r="I54" s="12"/>
      <c r="J54" s="45">
        <v>17660</v>
      </c>
      <c r="K54" s="45">
        <f t="shared" si="7"/>
        <v>17660</v>
      </c>
      <c r="L54" s="11">
        <f t="shared" si="6"/>
        <v>17660</v>
      </c>
      <c r="M54" s="3"/>
    </row>
    <row r="55" spans="1:13" ht="18.75" customHeight="1" x14ac:dyDescent="0.35">
      <c r="A55" s="24" t="s">
        <v>22</v>
      </c>
      <c r="B55" s="26" t="s">
        <v>25</v>
      </c>
      <c r="C55" s="24" t="s">
        <v>45</v>
      </c>
      <c r="D55" s="117" t="s">
        <v>307</v>
      </c>
      <c r="E55" s="2"/>
      <c r="F55" s="2"/>
      <c r="G55" s="4">
        <v>1</v>
      </c>
      <c r="H55" s="17"/>
      <c r="I55" s="12"/>
      <c r="J55" s="45">
        <v>25940</v>
      </c>
      <c r="K55" s="45">
        <f t="shared" si="7"/>
        <v>25940</v>
      </c>
      <c r="L55" s="11">
        <f t="shared" si="6"/>
        <v>25940</v>
      </c>
      <c r="M55" s="3"/>
    </row>
    <row r="56" spans="1:13" ht="19" customHeight="1" x14ac:dyDescent="0.35">
      <c r="A56" s="24" t="s">
        <v>22</v>
      </c>
      <c r="B56" s="26" t="s">
        <v>25</v>
      </c>
      <c r="C56" s="24" t="s">
        <v>46</v>
      </c>
      <c r="D56" s="117" t="s">
        <v>307</v>
      </c>
      <c r="E56" s="2"/>
      <c r="F56" s="2"/>
      <c r="G56" s="4">
        <v>1</v>
      </c>
      <c r="H56" s="17"/>
      <c r="I56" s="12"/>
      <c r="J56" s="45">
        <v>32760</v>
      </c>
      <c r="K56" s="45">
        <f t="shared" si="7"/>
        <v>32760</v>
      </c>
      <c r="L56" s="11">
        <f t="shared" si="6"/>
        <v>32760</v>
      </c>
    </row>
    <row r="57" spans="1:13" ht="6" customHeight="1" x14ac:dyDescent="0.35">
      <c r="B57" s="22"/>
    </row>
    <row r="58" spans="1:13" ht="91.5" customHeight="1" x14ac:dyDescent="0.3">
      <c r="A58" s="227" t="s">
        <v>1246</v>
      </c>
      <c r="B58" s="283"/>
      <c r="C58" s="283"/>
      <c r="D58" s="283"/>
      <c r="E58" s="283"/>
      <c r="F58" s="283"/>
      <c r="G58" s="283"/>
      <c r="H58" s="283"/>
      <c r="I58" s="283"/>
    </row>
  </sheetData>
  <mergeCells count="11">
    <mergeCell ref="L10:L11"/>
    <mergeCell ref="A58:I58"/>
    <mergeCell ref="A2:K2"/>
    <mergeCell ref="A7:K7"/>
    <mergeCell ref="C9:E9"/>
    <mergeCell ref="A10:A11"/>
    <mergeCell ref="B10:B11"/>
    <mergeCell ref="C10:C11"/>
    <mergeCell ref="E10:F10"/>
    <mergeCell ref="G10:G11"/>
    <mergeCell ref="H10:J10"/>
  </mergeCells>
  <hyperlinks>
    <hyperlink ref="C9:E9" location="Исходный!R1C1" display="В Исходный прайс" xr:uid="{63F398B2-DA9C-42A8-B532-12742B01F0AA}"/>
  </hyperlinks>
  <pageMargins left="0.25" right="0.25" top="0.75" bottom="0.75" header="0.3" footer="0.3"/>
  <pageSetup paperSize="9" scale="64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73D63-BA00-435E-8123-AA3530DD8F67}">
  <sheetPr>
    <pageSetUpPr fitToPage="1"/>
  </sheetPr>
  <dimension ref="A1:M35"/>
  <sheetViews>
    <sheetView zoomScale="80" zoomScaleNormal="80" workbookViewId="0">
      <selection activeCell="A35" sqref="A35:I35"/>
    </sheetView>
  </sheetViews>
  <sheetFormatPr defaultColWidth="9.1796875" defaultRowHeight="15.5" x14ac:dyDescent="0.35"/>
  <cols>
    <col min="1" max="1" width="45.54296875" style="1" customWidth="1"/>
    <col min="2" max="2" width="11.26953125" style="1" customWidth="1"/>
    <col min="3" max="3" width="22.1796875" style="1" customWidth="1"/>
    <col min="4" max="4" width="9.1796875" style="128"/>
    <col min="5" max="5" width="7.54296875" style="1" customWidth="1"/>
    <col min="6" max="6" width="6.81640625" style="1" customWidth="1"/>
    <col min="7" max="7" width="7.7265625" style="1" hidden="1" customWidth="1"/>
    <col min="8" max="8" width="9.54296875" style="1" customWidth="1"/>
    <col min="9" max="9" width="9" style="3" customWidth="1"/>
    <col min="10" max="11" width="13.54296875" style="1" customWidth="1"/>
    <col min="12" max="12" width="13.54296875" style="1" hidden="1" customWidth="1"/>
    <col min="13" max="16384" width="9.1796875" style="1"/>
  </cols>
  <sheetData>
    <row r="1" spans="1:13" ht="3" customHeight="1" x14ac:dyDescent="0.35"/>
    <row r="2" spans="1:13" ht="106.5" customHeight="1" x14ac:dyDescent="0.2">
      <c r="A2" s="317"/>
      <c r="B2" s="318"/>
      <c r="C2" s="318"/>
      <c r="D2" s="254"/>
      <c r="E2" s="318"/>
      <c r="F2" s="318"/>
      <c r="G2" s="318"/>
      <c r="H2" s="318"/>
      <c r="I2" s="318"/>
      <c r="J2" s="318"/>
      <c r="K2" s="318"/>
      <c r="L2" s="31"/>
    </row>
    <row r="3" spans="1:13" ht="4.5" hidden="1" customHeight="1" x14ac:dyDescent="0.35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3" ht="4.5" hidden="1" customHeight="1" x14ac:dyDescent="0.35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3" ht="4.5" hidden="1" customHeight="1" x14ac:dyDescent="0.35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3" ht="4.5" hidden="1" customHeight="1" x14ac:dyDescent="0.35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3" ht="25.5" customHeight="1" x14ac:dyDescent="0.2">
      <c r="A7" s="320" t="s">
        <v>911</v>
      </c>
      <c r="B7" s="321"/>
      <c r="C7" s="321"/>
      <c r="D7" s="321"/>
      <c r="E7" s="321"/>
      <c r="F7" s="321"/>
      <c r="G7" s="321"/>
      <c r="H7" s="321"/>
      <c r="I7" s="321"/>
      <c r="J7" s="321"/>
      <c r="K7" s="321"/>
      <c r="L7" s="29"/>
    </row>
    <row r="8" spans="1:13" ht="16.5" customHeight="1" x14ac:dyDescent="0.35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3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3" ht="16.5" customHeight="1" x14ac:dyDescent="0.35">
      <c r="A10" s="231" t="s">
        <v>2</v>
      </c>
      <c r="B10" s="231" t="s">
        <v>11</v>
      </c>
      <c r="C10" s="231" t="s">
        <v>3</v>
      </c>
      <c r="E10" s="231" t="s">
        <v>71</v>
      </c>
      <c r="F10" s="231"/>
      <c r="G10" s="231" t="s">
        <v>1</v>
      </c>
      <c r="H10" s="231" t="s">
        <v>72</v>
      </c>
      <c r="I10" s="231"/>
      <c r="J10" s="231"/>
      <c r="K10" s="33" t="s">
        <v>73</v>
      </c>
      <c r="L10" s="225" t="s">
        <v>5</v>
      </c>
    </row>
    <row r="11" spans="1:13" ht="16.5" customHeight="1" x14ac:dyDescent="0.35">
      <c r="A11" s="231"/>
      <c r="B11" s="231"/>
      <c r="C11" s="231"/>
      <c r="D11" s="129" t="s">
        <v>315</v>
      </c>
      <c r="E11" s="10" t="s">
        <v>9</v>
      </c>
      <c r="F11" s="24" t="s">
        <v>10</v>
      </c>
      <c r="G11" s="231"/>
      <c r="H11" s="10" t="s">
        <v>8</v>
      </c>
      <c r="I11" s="11" t="s">
        <v>6</v>
      </c>
      <c r="J11" s="10" t="s">
        <v>7</v>
      </c>
      <c r="K11" s="10" t="s">
        <v>74</v>
      </c>
      <c r="L11" s="226"/>
    </row>
    <row r="12" spans="1:13" ht="19" customHeight="1" x14ac:dyDescent="0.2">
      <c r="A12" s="286" t="s">
        <v>889</v>
      </c>
      <c r="B12" s="287"/>
      <c r="C12" s="287"/>
      <c r="D12" s="287"/>
      <c r="E12" s="287"/>
      <c r="F12" s="287"/>
      <c r="G12" s="287"/>
      <c r="H12" s="287"/>
      <c r="I12" s="287"/>
      <c r="J12" s="287"/>
      <c r="K12" s="288"/>
      <c r="L12" s="11">
        <f t="shared" ref="L12:L22" si="0">K12*G12</f>
        <v>0</v>
      </c>
    </row>
    <row r="13" spans="1:13" ht="19" customHeight="1" x14ac:dyDescent="0.35">
      <c r="A13" s="24" t="s">
        <v>889</v>
      </c>
      <c r="B13" s="26" t="s">
        <v>25</v>
      </c>
      <c r="C13" s="24" t="s">
        <v>890</v>
      </c>
      <c r="D13" s="117" t="s">
        <v>307</v>
      </c>
      <c r="E13" s="2"/>
      <c r="F13" s="2"/>
      <c r="G13" s="4">
        <v>1</v>
      </c>
      <c r="H13" s="17"/>
      <c r="I13" s="12"/>
      <c r="J13" s="45">
        <v>7400</v>
      </c>
      <c r="K13" s="45">
        <f>J13-J13*$K$9/100</f>
        <v>7400</v>
      </c>
      <c r="L13" s="11">
        <f t="shared" si="0"/>
        <v>7400</v>
      </c>
      <c r="M13" s="3"/>
    </row>
    <row r="14" spans="1:13" ht="19" customHeight="1" x14ac:dyDescent="0.35">
      <c r="A14" s="24" t="s">
        <v>889</v>
      </c>
      <c r="B14" s="26" t="s">
        <v>25</v>
      </c>
      <c r="C14" s="24" t="s">
        <v>891</v>
      </c>
      <c r="D14" s="117" t="s">
        <v>307</v>
      </c>
      <c r="E14" s="2"/>
      <c r="F14" s="2"/>
      <c r="G14" s="4">
        <v>1</v>
      </c>
      <c r="H14" s="17"/>
      <c r="I14" s="12"/>
      <c r="J14" s="45">
        <v>8200</v>
      </c>
      <c r="K14" s="45">
        <f>J14-J14*$K$9/100</f>
        <v>8200</v>
      </c>
      <c r="L14" s="11">
        <f t="shared" si="0"/>
        <v>8200</v>
      </c>
      <c r="M14" s="3"/>
    </row>
    <row r="15" spans="1:13" ht="18.75" customHeight="1" x14ac:dyDescent="0.35">
      <c r="A15" s="24" t="s">
        <v>889</v>
      </c>
      <c r="B15" s="26" t="s">
        <v>25</v>
      </c>
      <c r="C15" s="24" t="s">
        <v>892</v>
      </c>
      <c r="D15" s="117" t="s">
        <v>307</v>
      </c>
      <c r="E15" s="2"/>
      <c r="F15" s="2"/>
      <c r="G15" s="4">
        <v>1</v>
      </c>
      <c r="H15" s="17"/>
      <c r="I15" s="12"/>
      <c r="J15" s="45">
        <v>9600</v>
      </c>
      <c r="K15" s="45">
        <f>J15-J15*$K$9/100</f>
        <v>9600</v>
      </c>
      <c r="L15" s="11">
        <f t="shared" si="0"/>
        <v>9600</v>
      </c>
      <c r="M15" s="3"/>
    </row>
    <row r="16" spans="1:13" ht="19" customHeight="1" x14ac:dyDescent="0.35">
      <c r="A16" s="24" t="s">
        <v>889</v>
      </c>
      <c r="B16" s="26" t="s">
        <v>25</v>
      </c>
      <c r="C16" s="24" t="s">
        <v>893</v>
      </c>
      <c r="D16" s="117" t="s">
        <v>307</v>
      </c>
      <c r="E16" s="2"/>
      <c r="F16" s="2"/>
      <c r="G16" s="4">
        <v>1</v>
      </c>
      <c r="H16" s="17"/>
      <c r="I16" s="12"/>
      <c r="J16" s="45">
        <v>10600</v>
      </c>
      <c r="K16" s="45">
        <f>J16-J16*$K$9/100</f>
        <v>10600</v>
      </c>
      <c r="L16" s="11">
        <f t="shared" si="0"/>
        <v>10600</v>
      </c>
      <c r="M16" s="3"/>
    </row>
    <row r="17" spans="1:13" ht="18.75" customHeight="1" x14ac:dyDescent="0.35">
      <c r="A17" s="24" t="s">
        <v>889</v>
      </c>
      <c r="B17" s="26" t="s">
        <v>25</v>
      </c>
      <c r="C17" s="24" t="s">
        <v>894</v>
      </c>
      <c r="D17" s="117" t="s">
        <v>307</v>
      </c>
      <c r="E17" s="2"/>
      <c r="F17" s="2"/>
      <c r="G17" s="4">
        <v>1</v>
      </c>
      <c r="H17" s="17"/>
      <c r="I17" s="12"/>
      <c r="J17" s="45">
        <v>11500</v>
      </c>
      <c r="K17" s="45">
        <f t="shared" ref="K17:K22" si="1">J17-J17*$K$9/100</f>
        <v>11500</v>
      </c>
      <c r="L17" s="11">
        <f t="shared" si="0"/>
        <v>11500</v>
      </c>
      <c r="M17" s="3"/>
    </row>
    <row r="18" spans="1:13" ht="18.75" customHeight="1" x14ac:dyDescent="0.35">
      <c r="A18" s="24" t="s">
        <v>889</v>
      </c>
      <c r="B18" s="26" t="s">
        <v>25</v>
      </c>
      <c r="C18" s="24" t="s">
        <v>895</v>
      </c>
      <c r="D18" s="117" t="s">
        <v>307</v>
      </c>
      <c r="E18" s="2"/>
      <c r="F18" s="2"/>
      <c r="G18" s="4">
        <v>1</v>
      </c>
      <c r="H18" s="17"/>
      <c r="I18" s="12"/>
      <c r="J18" s="45">
        <v>12200</v>
      </c>
      <c r="K18" s="45">
        <f t="shared" si="1"/>
        <v>12200</v>
      </c>
      <c r="L18" s="11">
        <f t="shared" si="0"/>
        <v>12200</v>
      </c>
      <c r="M18" s="3"/>
    </row>
    <row r="19" spans="1:13" ht="18.75" customHeight="1" x14ac:dyDescent="0.35">
      <c r="A19" s="24" t="s">
        <v>889</v>
      </c>
      <c r="B19" s="26" t="s">
        <v>25</v>
      </c>
      <c r="C19" s="24" t="s">
        <v>896</v>
      </c>
      <c r="D19" s="117" t="s">
        <v>307</v>
      </c>
      <c r="E19" s="2"/>
      <c r="F19" s="2"/>
      <c r="G19" s="4">
        <v>1</v>
      </c>
      <c r="H19" s="17"/>
      <c r="I19" s="12"/>
      <c r="J19" s="45">
        <v>14440</v>
      </c>
      <c r="K19" s="45">
        <f t="shared" si="1"/>
        <v>14440</v>
      </c>
      <c r="L19" s="11">
        <f t="shared" si="0"/>
        <v>14440</v>
      </c>
      <c r="M19" s="3"/>
    </row>
    <row r="20" spans="1:13" ht="18.75" customHeight="1" x14ac:dyDescent="0.35">
      <c r="A20" s="24" t="s">
        <v>889</v>
      </c>
      <c r="B20" s="26" t="s">
        <v>25</v>
      </c>
      <c r="C20" s="24" t="s">
        <v>897</v>
      </c>
      <c r="D20" s="117" t="s">
        <v>307</v>
      </c>
      <c r="E20" s="2"/>
      <c r="F20" s="2"/>
      <c r="G20" s="4">
        <v>1</v>
      </c>
      <c r="H20" s="17"/>
      <c r="I20" s="12"/>
      <c r="J20" s="45">
        <v>17740</v>
      </c>
      <c r="K20" s="45">
        <f t="shared" si="1"/>
        <v>17740</v>
      </c>
      <c r="L20" s="11">
        <f t="shared" si="0"/>
        <v>17740</v>
      </c>
      <c r="M20" s="3"/>
    </row>
    <row r="21" spans="1:13" ht="18.75" customHeight="1" x14ac:dyDescent="0.35">
      <c r="A21" s="24" t="s">
        <v>889</v>
      </c>
      <c r="B21" s="26" t="s">
        <v>25</v>
      </c>
      <c r="C21" s="24" t="s">
        <v>898</v>
      </c>
      <c r="D21" s="117" t="s">
        <v>307</v>
      </c>
      <c r="E21" s="2"/>
      <c r="F21" s="2"/>
      <c r="G21" s="4">
        <v>1</v>
      </c>
      <c r="H21" s="17"/>
      <c r="I21" s="12"/>
      <c r="J21" s="45">
        <v>19000</v>
      </c>
      <c r="K21" s="45">
        <f t="shared" si="1"/>
        <v>19000</v>
      </c>
      <c r="L21" s="11">
        <f t="shared" si="0"/>
        <v>19000</v>
      </c>
      <c r="M21" s="3"/>
    </row>
    <row r="22" spans="1:13" ht="19" customHeight="1" x14ac:dyDescent="0.35">
      <c r="A22" s="24" t="s">
        <v>889</v>
      </c>
      <c r="B22" s="26" t="s">
        <v>25</v>
      </c>
      <c r="C22" s="24" t="s">
        <v>899</v>
      </c>
      <c r="D22" s="117" t="s">
        <v>307</v>
      </c>
      <c r="E22" s="2"/>
      <c r="F22" s="2"/>
      <c r="G22" s="4">
        <v>1</v>
      </c>
      <c r="H22" s="17"/>
      <c r="I22" s="12"/>
      <c r="J22" s="45">
        <v>20300</v>
      </c>
      <c r="K22" s="45">
        <f t="shared" si="1"/>
        <v>20300</v>
      </c>
      <c r="L22" s="11">
        <f t="shared" si="0"/>
        <v>20300</v>
      </c>
    </row>
    <row r="23" spans="1:13" ht="19" customHeight="1" x14ac:dyDescent="0.2">
      <c r="A23" s="286" t="s">
        <v>889</v>
      </c>
      <c r="B23" s="287"/>
      <c r="C23" s="287"/>
      <c r="D23" s="287"/>
      <c r="E23" s="287"/>
      <c r="F23" s="287"/>
      <c r="G23" s="287"/>
      <c r="H23" s="287"/>
      <c r="I23" s="287"/>
      <c r="J23" s="287"/>
      <c r="K23" s="288"/>
      <c r="L23" s="11">
        <f t="shared" ref="L23:L33" si="2">K23*G23</f>
        <v>0</v>
      </c>
    </row>
    <row r="24" spans="1:13" ht="19" customHeight="1" x14ac:dyDescent="0.35">
      <c r="A24" s="24" t="s">
        <v>901</v>
      </c>
      <c r="B24" s="26" t="s">
        <v>25</v>
      </c>
      <c r="C24" s="24" t="s">
        <v>900</v>
      </c>
      <c r="D24" s="117" t="s">
        <v>307</v>
      </c>
      <c r="E24" s="2"/>
      <c r="F24" s="2"/>
      <c r="G24" s="4">
        <v>1</v>
      </c>
      <c r="H24" s="17"/>
      <c r="I24" s="12"/>
      <c r="J24" s="45">
        <v>6760</v>
      </c>
      <c r="K24" s="45">
        <f>J24-J24*$K$9/100</f>
        <v>6760</v>
      </c>
      <c r="L24" s="11">
        <f t="shared" si="2"/>
        <v>6760</v>
      </c>
      <c r="M24" s="3"/>
    </row>
    <row r="25" spans="1:13" ht="19" customHeight="1" x14ac:dyDescent="0.35">
      <c r="A25" s="24" t="s">
        <v>901</v>
      </c>
      <c r="B25" s="26" t="s">
        <v>25</v>
      </c>
      <c r="C25" s="24" t="s">
        <v>902</v>
      </c>
      <c r="D25" s="117" t="s">
        <v>307</v>
      </c>
      <c r="E25" s="2"/>
      <c r="F25" s="2"/>
      <c r="G25" s="4">
        <v>1</v>
      </c>
      <c r="H25" s="17"/>
      <c r="I25" s="12"/>
      <c r="J25" s="45">
        <v>7540</v>
      </c>
      <c r="K25" s="45">
        <f>J25-J25*$K$9/100</f>
        <v>7540</v>
      </c>
      <c r="L25" s="11">
        <f t="shared" si="2"/>
        <v>7540</v>
      </c>
      <c r="M25" s="3"/>
    </row>
    <row r="26" spans="1:13" ht="18.75" customHeight="1" x14ac:dyDescent="0.35">
      <c r="A26" s="24" t="s">
        <v>901</v>
      </c>
      <c r="B26" s="26" t="s">
        <v>25</v>
      </c>
      <c r="C26" s="24" t="s">
        <v>903</v>
      </c>
      <c r="D26" s="117" t="s">
        <v>307</v>
      </c>
      <c r="E26" s="2"/>
      <c r="F26" s="2"/>
      <c r="G26" s="4">
        <v>1</v>
      </c>
      <c r="H26" s="17"/>
      <c r="I26" s="12"/>
      <c r="J26" s="45">
        <v>8900</v>
      </c>
      <c r="K26" s="45">
        <f>J26-J26*$K$9/100</f>
        <v>8900</v>
      </c>
      <c r="L26" s="11">
        <f t="shared" si="2"/>
        <v>8900</v>
      </c>
      <c r="M26" s="3"/>
    </row>
    <row r="27" spans="1:13" ht="19" customHeight="1" x14ac:dyDescent="0.35">
      <c r="A27" s="24" t="s">
        <v>901</v>
      </c>
      <c r="B27" s="26" t="s">
        <v>25</v>
      </c>
      <c r="C27" s="24" t="s">
        <v>904</v>
      </c>
      <c r="D27" s="117" t="s">
        <v>307</v>
      </c>
      <c r="E27" s="2"/>
      <c r="F27" s="2"/>
      <c r="G27" s="4">
        <v>1</v>
      </c>
      <c r="H27" s="17"/>
      <c r="I27" s="12"/>
      <c r="J27" s="45">
        <v>9940</v>
      </c>
      <c r="K27" s="45">
        <f>J27-J27*$K$9/100</f>
        <v>9940</v>
      </c>
      <c r="L27" s="11">
        <f t="shared" si="2"/>
        <v>9940</v>
      </c>
      <c r="M27" s="3"/>
    </row>
    <row r="28" spans="1:13" ht="18.75" customHeight="1" x14ac:dyDescent="0.35">
      <c r="A28" s="24" t="s">
        <v>901</v>
      </c>
      <c r="B28" s="26" t="s">
        <v>25</v>
      </c>
      <c r="C28" s="24" t="s">
        <v>905</v>
      </c>
      <c r="D28" s="117" t="s">
        <v>307</v>
      </c>
      <c r="E28" s="2"/>
      <c r="F28" s="2"/>
      <c r="G28" s="4">
        <v>1</v>
      </c>
      <c r="H28" s="17"/>
      <c r="I28" s="12"/>
      <c r="J28" s="45">
        <v>10860</v>
      </c>
      <c r="K28" s="45">
        <f t="shared" ref="K28:K33" si="3">J28-J28*$K$9/100</f>
        <v>10860</v>
      </c>
      <c r="L28" s="11">
        <f t="shared" si="2"/>
        <v>10860</v>
      </c>
      <c r="M28" s="3"/>
    </row>
    <row r="29" spans="1:13" ht="18.75" customHeight="1" x14ac:dyDescent="0.35">
      <c r="A29" s="24" t="s">
        <v>901</v>
      </c>
      <c r="B29" s="26" t="s">
        <v>25</v>
      </c>
      <c r="C29" s="24" t="s">
        <v>906</v>
      </c>
      <c r="D29" s="117" t="s">
        <v>307</v>
      </c>
      <c r="E29" s="2"/>
      <c r="F29" s="2"/>
      <c r="G29" s="4">
        <v>1</v>
      </c>
      <c r="H29" s="17"/>
      <c r="I29" s="12"/>
      <c r="J29" s="45">
        <v>11560</v>
      </c>
      <c r="K29" s="45">
        <f t="shared" si="3"/>
        <v>11560</v>
      </c>
      <c r="L29" s="11">
        <f t="shared" si="2"/>
        <v>11560</v>
      </c>
      <c r="M29" s="3"/>
    </row>
    <row r="30" spans="1:13" ht="18.75" customHeight="1" x14ac:dyDescent="0.35">
      <c r="A30" s="24" t="s">
        <v>901</v>
      </c>
      <c r="B30" s="26" t="s">
        <v>25</v>
      </c>
      <c r="C30" s="24" t="s">
        <v>907</v>
      </c>
      <c r="D30" s="117" t="s">
        <v>307</v>
      </c>
      <c r="E30" s="2"/>
      <c r="F30" s="2"/>
      <c r="G30" s="4">
        <v>1</v>
      </c>
      <c r="H30" s="17"/>
      <c r="I30" s="12"/>
      <c r="J30" s="45">
        <v>13800</v>
      </c>
      <c r="K30" s="45">
        <f t="shared" si="3"/>
        <v>13800</v>
      </c>
      <c r="L30" s="11">
        <f t="shared" si="2"/>
        <v>13800</v>
      </c>
      <c r="M30" s="3"/>
    </row>
    <row r="31" spans="1:13" ht="18.75" customHeight="1" x14ac:dyDescent="0.35">
      <c r="A31" s="24" t="s">
        <v>901</v>
      </c>
      <c r="B31" s="26" t="s">
        <v>25</v>
      </c>
      <c r="C31" s="24" t="s">
        <v>908</v>
      </c>
      <c r="D31" s="117" t="s">
        <v>307</v>
      </c>
      <c r="E31" s="2"/>
      <c r="F31" s="2"/>
      <c r="G31" s="4">
        <v>1</v>
      </c>
      <c r="H31" s="17"/>
      <c r="I31" s="12"/>
      <c r="J31" s="45">
        <v>17100</v>
      </c>
      <c r="K31" s="45">
        <f t="shared" si="3"/>
        <v>17100</v>
      </c>
      <c r="L31" s="11">
        <f t="shared" si="2"/>
        <v>17100</v>
      </c>
      <c r="M31" s="3"/>
    </row>
    <row r="32" spans="1:13" ht="18.75" customHeight="1" x14ac:dyDescent="0.35">
      <c r="A32" s="24" t="s">
        <v>901</v>
      </c>
      <c r="B32" s="26" t="s">
        <v>25</v>
      </c>
      <c r="C32" s="24" t="s">
        <v>909</v>
      </c>
      <c r="D32" s="117" t="s">
        <v>307</v>
      </c>
      <c r="E32" s="2"/>
      <c r="F32" s="2"/>
      <c r="G32" s="4">
        <v>1</v>
      </c>
      <c r="H32" s="17"/>
      <c r="I32" s="12"/>
      <c r="J32" s="45">
        <v>18360</v>
      </c>
      <c r="K32" s="45">
        <f t="shared" si="3"/>
        <v>18360</v>
      </c>
      <c r="L32" s="11">
        <f t="shared" si="2"/>
        <v>18360</v>
      </c>
      <c r="M32" s="3"/>
    </row>
    <row r="33" spans="1:12" ht="19" customHeight="1" x14ac:dyDescent="0.35">
      <c r="A33" s="24" t="s">
        <v>901</v>
      </c>
      <c r="B33" s="26" t="s">
        <v>25</v>
      </c>
      <c r="C33" s="24" t="s">
        <v>910</v>
      </c>
      <c r="D33" s="117" t="s">
        <v>307</v>
      </c>
      <c r="E33" s="2"/>
      <c r="F33" s="2"/>
      <c r="G33" s="4">
        <v>1</v>
      </c>
      <c r="H33" s="17"/>
      <c r="I33" s="12"/>
      <c r="J33" s="45">
        <v>19640</v>
      </c>
      <c r="K33" s="45">
        <f t="shared" si="3"/>
        <v>19640</v>
      </c>
      <c r="L33" s="11">
        <f t="shared" si="2"/>
        <v>19640</v>
      </c>
    </row>
    <row r="34" spans="1:12" ht="6" customHeight="1" x14ac:dyDescent="0.35">
      <c r="B34" s="22"/>
    </row>
    <row r="35" spans="1:12" ht="91.5" customHeight="1" x14ac:dyDescent="0.3">
      <c r="A35" s="227" t="s">
        <v>1246</v>
      </c>
      <c r="B35" s="283"/>
      <c r="C35" s="283"/>
      <c r="D35" s="283"/>
      <c r="E35" s="283"/>
      <c r="F35" s="283"/>
      <c r="G35" s="283"/>
      <c r="H35" s="283"/>
      <c r="I35" s="283"/>
    </row>
  </sheetData>
  <mergeCells count="13">
    <mergeCell ref="L10:L11"/>
    <mergeCell ref="A35:I35"/>
    <mergeCell ref="A12:K12"/>
    <mergeCell ref="A23:K23"/>
    <mergeCell ref="A2:K2"/>
    <mergeCell ref="A7:K7"/>
    <mergeCell ref="C9:E9"/>
    <mergeCell ref="A10:A11"/>
    <mergeCell ref="B10:B11"/>
    <mergeCell ref="C10:C11"/>
    <mergeCell ref="E10:F10"/>
    <mergeCell ref="G10:G11"/>
    <mergeCell ref="H10:J10"/>
  </mergeCells>
  <hyperlinks>
    <hyperlink ref="C9:E9" location="Исходный!R1C1" display="В Исходный прайс" xr:uid="{B07B1C91-E40F-4FFC-8EF6-4A21D2F0B7EB}"/>
  </hyperlinks>
  <pageMargins left="0.25" right="0.25" top="0.75" bottom="0.75" header="0.3" footer="0.3"/>
  <pageSetup paperSize="9" scale="68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M49"/>
  <sheetViews>
    <sheetView zoomScale="80" zoomScaleNormal="80" workbookViewId="0">
      <selection activeCell="A49" sqref="A49:I49"/>
    </sheetView>
  </sheetViews>
  <sheetFormatPr defaultColWidth="9.1796875" defaultRowHeight="15.5" x14ac:dyDescent="0.35"/>
  <cols>
    <col min="1" max="1" width="34.81640625" style="1" customWidth="1"/>
    <col min="2" max="2" width="13.1796875" style="1" customWidth="1"/>
    <col min="3" max="3" width="20.54296875" style="1" customWidth="1"/>
    <col min="4" max="4" width="9.1796875" style="128"/>
    <col min="5" max="5" width="7.54296875" style="1" customWidth="1"/>
    <col min="6" max="6" width="6.81640625" style="1" customWidth="1"/>
    <col min="7" max="7" width="9.7265625" style="1" hidden="1" customWidth="1"/>
    <col min="8" max="8" width="9.54296875" style="1" customWidth="1"/>
    <col min="9" max="9" width="9" style="3" customWidth="1"/>
    <col min="10" max="11" width="13.54296875" style="1" customWidth="1"/>
    <col min="12" max="12" width="13.54296875" style="1" hidden="1" customWidth="1"/>
    <col min="13" max="16384" width="9.1796875" style="1"/>
  </cols>
  <sheetData>
    <row r="1" spans="1:12" ht="3" customHeight="1" x14ac:dyDescent="0.35"/>
    <row r="2" spans="1:12" ht="96.75" customHeight="1" x14ac:dyDescent="0.2">
      <c r="A2" s="317"/>
      <c r="B2" s="318"/>
      <c r="C2" s="318"/>
      <c r="D2" s="254"/>
      <c r="E2" s="318"/>
      <c r="F2" s="318"/>
      <c r="G2" s="318"/>
      <c r="H2" s="318"/>
      <c r="I2" s="318"/>
      <c r="J2" s="318"/>
      <c r="K2" s="318"/>
      <c r="L2" s="31"/>
    </row>
    <row r="3" spans="1:12" ht="4.5" hidden="1" customHeight="1" x14ac:dyDescent="0.35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35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35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35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25.5" customHeight="1" x14ac:dyDescent="0.2">
      <c r="A7" s="322" t="s">
        <v>49</v>
      </c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30"/>
    </row>
    <row r="8" spans="1:12" ht="16.5" customHeight="1" x14ac:dyDescent="0.35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35">
      <c r="A10" s="231" t="s">
        <v>2</v>
      </c>
      <c r="B10" s="231" t="s">
        <v>11</v>
      </c>
      <c r="C10" s="231" t="s">
        <v>3</v>
      </c>
      <c r="E10" s="231" t="s">
        <v>71</v>
      </c>
      <c r="F10" s="231"/>
      <c r="G10" s="231" t="s">
        <v>1</v>
      </c>
      <c r="H10" s="231" t="s">
        <v>72</v>
      </c>
      <c r="I10" s="231"/>
      <c r="J10" s="231"/>
      <c r="K10" s="33" t="s">
        <v>73</v>
      </c>
      <c r="L10" s="225" t="s">
        <v>5</v>
      </c>
    </row>
    <row r="11" spans="1:12" ht="16.5" customHeight="1" x14ac:dyDescent="0.35">
      <c r="A11" s="231"/>
      <c r="B11" s="231"/>
      <c r="C11" s="231"/>
      <c r="D11" s="117" t="s">
        <v>315</v>
      </c>
      <c r="E11" s="10" t="s">
        <v>9</v>
      </c>
      <c r="F11" s="24" t="s">
        <v>10</v>
      </c>
      <c r="G11" s="231"/>
      <c r="H11" s="10" t="s">
        <v>8</v>
      </c>
      <c r="I11" s="11" t="s">
        <v>6</v>
      </c>
      <c r="J11" s="10" t="s">
        <v>7</v>
      </c>
      <c r="K11" s="10" t="s">
        <v>74</v>
      </c>
      <c r="L11" s="226"/>
    </row>
    <row r="12" spans="1:12" s="5" customFormat="1" ht="19" customHeight="1" x14ac:dyDescent="0.3">
      <c r="A12" s="25" t="s">
        <v>28</v>
      </c>
      <c r="B12" s="20"/>
      <c r="C12" s="35"/>
      <c r="D12" s="130"/>
      <c r="E12" s="35"/>
      <c r="F12" s="35"/>
      <c r="G12" s="35"/>
      <c r="H12" s="35"/>
      <c r="I12" s="35"/>
      <c r="J12" s="35"/>
      <c r="K12" s="36"/>
      <c r="L12" s="32"/>
    </row>
    <row r="13" spans="1:12" ht="21.75" customHeight="1" x14ac:dyDescent="0.35">
      <c r="A13" s="24" t="s">
        <v>23</v>
      </c>
      <c r="B13" s="26" t="s">
        <v>25</v>
      </c>
      <c r="C13" s="23" t="s">
        <v>55</v>
      </c>
      <c r="D13" s="117" t="s">
        <v>307</v>
      </c>
      <c r="E13" s="7"/>
      <c r="F13" s="7"/>
      <c r="G13" s="8">
        <v>1</v>
      </c>
      <c r="H13" s="12"/>
      <c r="I13" s="12"/>
      <c r="J13" s="45">
        <v>1560</v>
      </c>
      <c r="K13" s="45">
        <f>J13-J13*$K$9/100</f>
        <v>1560</v>
      </c>
      <c r="L13" s="11">
        <f>K13*G13</f>
        <v>1560</v>
      </c>
    </row>
    <row r="14" spans="1:12" ht="21.75" customHeight="1" x14ac:dyDescent="0.35">
      <c r="A14" s="24" t="s">
        <v>23</v>
      </c>
      <c r="B14" s="26" t="s">
        <v>25</v>
      </c>
      <c r="C14" s="23" t="s">
        <v>56</v>
      </c>
      <c r="D14" s="117" t="s">
        <v>307</v>
      </c>
      <c r="E14" s="7"/>
      <c r="F14" s="7"/>
      <c r="G14" s="8">
        <v>1</v>
      </c>
      <c r="H14" s="12"/>
      <c r="I14" s="12"/>
      <c r="J14" s="45">
        <v>1700</v>
      </c>
      <c r="K14" s="45">
        <f t="shared" ref="K14:K47" si="0">J14-J14*$K$9/100</f>
        <v>1700</v>
      </c>
      <c r="L14" s="11">
        <f t="shared" ref="L14:L47" si="1">K14*G14</f>
        <v>1700</v>
      </c>
    </row>
    <row r="15" spans="1:12" ht="19" customHeight="1" x14ac:dyDescent="0.35">
      <c r="A15" s="24" t="s">
        <v>23</v>
      </c>
      <c r="B15" s="26" t="s">
        <v>25</v>
      </c>
      <c r="C15" s="24" t="s">
        <v>57</v>
      </c>
      <c r="D15" s="117" t="s">
        <v>307</v>
      </c>
      <c r="E15" s="6"/>
      <c r="F15" s="6"/>
      <c r="G15" s="10">
        <v>1</v>
      </c>
      <c r="H15" s="11"/>
      <c r="I15" s="11"/>
      <c r="J15" s="45">
        <v>1770</v>
      </c>
      <c r="K15" s="45">
        <f t="shared" si="0"/>
        <v>1770</v>
      </c>
      <c r="L15" s="11">
        <f t="shared" si="1"/>
        <v>1770</v>
      </c>
    </row>
    <row r="16" spans="1:12" ht="19" customHeight="1" x14ac:dyDescent="0.35">
      <c r="A16" s="24" t="s">
        <v>23</v>
      </c>
      <c r="B16" s="26" t="s">
        <v>25</v>
      </c>
      <c r="C16" s="24" t="s">
        <v>58</v>
      </c>
      <c r="D16" s="117" t="s">
        <v>307</v>
      </c>
      <c r="E16" s="6"/>
      <c r="F16" s="6"/>
      <c r="G16" s="10">
        <v>1</v>
      </c>
      <c r="H16" s="11"/>
      <c r="I16" s="11"/>
      <c r="J16" s="45">
        <v>1970</v>
      </c>
      <c r="K16" s="45">
        <f t="shared" si="0"/>
        <v>1970</v>
      </c>
      <c r="L16" s="11">
        <f t="shared" si="1"/>
        <v>1970</v>
      </c>
    </row>
    <row r="17" spans="1:13" ht="18" customHeight="1" x14ac:dyDescent="0.35">
      <c r="A17" s="24" t="s">
        <v>23</v>
      </c>
      <c r="B17" s="26" t="s">
        <v>25</v>
      </c>
      <c r="C17" s="24" t="s">
        <v>59</v>
      </c>
      <c r="D17" s="117" t="s">
        <v>307</v>
      </c>
      <c r="E17" s="6"/>
      <c r="F17" s="6"/>
      <c r="G17" s="10">
        <v>1</v>
      </c>
      <c r="H17" s="11"/>
      <c r="I17" s="11"/>
      <c r="J17" s="45">
        <v>2060</v>
      </c>
      <c r="K17" s="45">
        <f t="shared" si="0"/>
        <v>2060</v>
      </c>
      <c r="L17" s="11">
        <f t="shared" si="1"/>
        <v>2060</v>
      </c>
    </row>
    <row r="18" spans="1:13" ht="15.75" customHeight="1" x14ac:dyDescent="0.35">
      <c r="A18" s="24" t="s">
        <v>23</v>
      </c>
      <c r="B18" s="26" t="s">
        <v>25</v>
      </c>
      <c r="C18" s="24" t="s">
        <v>60</v>
      </c>
      <c r="D18" s="117" t="s">
        <v>307</v>
      </c>
      <c r="E18" s="6"/>
      <c r="F18" s="6"/>
      <c r="G18" s="10">
        <v>1</v>
      </c>
      <c r="H18" s="11"/>
      <c r="I18" s="11"/>
      <c r="J18" s="45">
        <v>2290</v>
      </c>
      <c r="K18" s="45">
        <f t="shared" si="0"/>
        <v>2290</v>
      </c>
      <c r="L18" s="11">
        <f t="shared" si="1"/>
        <v>2290</v>
      </c>
    </row>
    <row r="19" spans="1:13" ht="19" customHeight="1" x14ac:dyDescent="0.35">
      <c r="A19" s="24" t="s">
        <v>23</v>
      </c>
      <c r="B19" s="26" t="s">
        <v>25</v>
      </c>
      <c r="C19" s="24" t="s">
        <v>61</v>
      </c>
      <c r="D19" s="117" t="s">
        <v>307</v>
      </c>
      <c r="E19" s="6"/>
      <c r="F19" s="6"/>
      <c r="G19" s="10">
        <v>1</v>
      </c>
      <c r="H19" s="11"/>
      <c r="I19" s="11"/>
      <c r="J19" s="45">
        <v>2600</v>
      </c>
      <c r="K19" s="45">
        <f t="shared" si="0"/>
        <v>2600</v>
      </c>
      <c r="L19" s="11">
        <f t="shared" si="1"/>
        <v>2600</v>
      </c>
    </row>
    <row r="20" spans="1:13" ht="19" customHeight="1" x14ac:dyDescent="0.35">
      <c r="A20" s="24" t="s">
        <v>23</v>
      </c>
      <c r="B20" s="26" t="s">
        <v>25</v>
      </c>
      <c r="C20" s="24" t="s">
        <v>62</v>
      </c>
      <c r="D20" s="117" t="s">
        <v>307</v>
      </c>
      <c r="E20" s="6"/>
      <c r="F20" s="6"/>
      <c r="G20" s="10">
        <v>1</v>
      </c>
      <c r="H20" s="11"/>
      <c r="I20" s="11"/>
      <c r="J20" s="45">
        <v>2880</v>
      </c>
      <c r="K20" s="45">
        <f t="shared" si="0"/>
        <v>2880</v>
      </c>
      <c r="L20" s="11">
        <f t="shared" si="1"/>
        <v>2880</v>
      </c>
    </row>
    <row r="21" spans="1:13" ht="19" customHeight="1" x14ac:dyDescent="0.35">
      <c r="A21" s="25" t="s">
        <v>29</v>
      </c>
      <c r="B21" s="27" t="s">
        <v>19</v>
      </c>
      <c r="C21" s="28"/>
      <c r="E21" s="28"/>
      <c r="F21" s="28"/>
      <c r="G21" s="28"/>
      <c r="H21" s="28"/>
      <c r="I21" s="28"/>
      <c r="J21" s="28"/>
      <c r="K21" s="64"/>
      <c r="L21" s="11">
        <f t="shared" si="1"/>
        <v>0</v>
      </c>
    </row>
    <row r="22" spans="1:13" ht="19" customHeight="1" x14ac:dyDescent="0.35">
      <c r="A22" s="24" t="s">
        <v>47</v>
      </c>
      <c r="B22" s="26" t="s">
        <v>25</v>
      </c>
      <c r="C22" s="23" t="s">
        <v>63</v>
      </c>
      <c r="D22" s="117" t="s">
        <v>307</v>
      </c>
      <c r="E22" s="2"/>
      <c r="F22" s="2"/>
      <c r="G22" s="4">
        <v>1</v>
      </c>
      <c r="H22" s="17"/>
      <c r="I22" s="12"/>
      <c r="J22" s="45">
        <v>3070</v>
      </c>
      <c r="K22" s="45">
        <f t="shared" si="0"/>
        <v>3070</v>
      </c>
      <c r="L22" s="11">
        <f t="shared" si="1"/>
        <v>3070</v>
      </c>
      <c r="M22" s="3"/>
    </row>
    <row r="23" spans="1:13" ht="19" customHeight="1" x14ac:dyDescent="0.35">
      <c r="A23" s="24" t="s">
        <v>47</v>
      </c>
      <c r="B23" s="26" t="s">
        <v>25</v>
      </c>
      <c r="C23" s="23" t="s">
        <v>64</v>
      </c>
      <c r="D23" s="117" t="s">
        <v>307</v>
      </c>
      <c r="E23" s="2"/>
      <c r="F23" s="2"/>
      <c r="G23" s="4">
        <v>1</v>
      </c>
      <c r="H23" s="17"/>
      <c r="I23" s="12"/>
      <c r="J23" s="45">
        <v>3570</v>
      </c>
      <c r="K23" s="45">
        <f t="shared" si="0"/>
        <v>3570</v>
      </c>
      <c r="L23" s="11">
        <f t="shared" si="1"/>
        <v>3570</v>
      </c>
      <c r="M23" s="3"/>
    </row>
    <row r="24" spans="1:13" ht="18.75" customHeight="1" x14ac:dyDescent="0.35">
      <c r="A24" s="24" t="s">
        <v>47</v>
      </c>
      <c r="B24" s="26" t="s">
        <v>25</v>
      </c>
      <c r="C24" s="24" t="s">
        <v>65</v>
      </c>
      <c r="D24" s="117" t="s">
        <v>307</v>
      </c>
      <c r="E24" s="2"/>
      <c r="F24" s="2"/>
      <c r="G24" s="4">
        <v>1</v>
      </c>
      <c r="H24" s="17"/>
      <c r="I24" s="12"/>
      <c r="J24" s="45">
        <v>3720</v>
      </c>
      <c r="K24" s="45">
        <f t="shared" si="0"/>
        <v>3720</v>
      </c>
      <c r="L24" s="11">
        <f t="shared" si="1"/>
        <v>3720</v>
      </c>
      <c r="M24" s="3"/>
    </row>
    <row r="25" spans="1:13" ht="18.75" customHeight="1" x14ac:dyDescent="0.35">
      <c r="A25" s="24" t="s">
        <v>47</v>
      </c>
      <c r="B25" s="26" t="s">
        <v>25</v>
      </c>
      <c r="C25" s="24" t="s">
        <v>66</v>
      </c>
      <c r="D25" s="117" t="s">
        <v>307</v>
      </c>
      <c r="E25" s="2"/>
      <c r="F25" s="2"/>
      <c r="G25" s="4">
        <v>1</v>
      </c>
      <c r="H25" s="17"/>
      <c r="I25" s="12"/>
      <c r="J25" s="45">
        <v>4250</v>
      </c>
      <c r="K25" s="45">
        <f t="shared" si="0"/>
        <v>4250</v>
      </c>
      <c r="L25" s="11">
        <f t="shared" si="1"/>
        <v>4250</v>
      </c>
      <c r="M25" s="3"/>
    </row>
    <row r="26" spans="1:13" ht="18.75" customHeight="1" x14ac:dyDescent="0.35">
      <c r="A26" s="24" t="s">
        <v>47</v>
      </c>
      <c r="B26" s="26" t="s">
        <v>25</v>
      </c>
      <c r="C26" s="24" t="s">
        <v>67</v>
      </c>
      <c r="D26" s="117" t="s">
        <v>307</v>
      </c>
      <c r="E26" s="2"/>
      <c r="F26" s="2"/>
      <c r="G26" s="4">
        <v>1</v>
      </c>
      <c r="H26" s="17"/>
      <c r="I26" s="12"/>
      <c r="J26" s="45">
        <v>4420</v>
      </c>
      <c r="K26" s="45">
        <f t="shared" si="0"/>
        <v>4420</v>
      </c>
      <c r="L26" s="11">
        <f t="shared" si="1"/>
        <v>4420</v>
      </c>
      <c r="M26" s="3"/>
    </row>
    <row r="27" spans="1:13" ht="18.75" customHeight="1" x14ac:dyDescent="0.35">
      <c r="A27" s="24" t="s">
        <v>47</v>
      </c>
      <c r="B27" s="26" t="s">
        <v>25</v>
      </c>
      <c r="C27" s="24" t="s">
        <v>68</v>
      </c>
      <c r="D27" s="117" t="s">
        <v>307</v>
      </c>
      <c r="E27" s="2"/>
      <c r="F27" s="2"/>
      <c r="G27" s="4">
        <v>1</v>
      </c>
      <c r="H27" s="17"/>
      <c r="I27" s="12"/>
      <c r="J27" s="45">
        <v>4960</v>
      </c>
      <c r="K27" s="45">
        <f t="shared" si="0"/>
        <v>4960</v>
      </c>
      <c r="L27" s="11">
        <f t="shared" si="1"/>
        <v>4960</v>
      </c>
      <c r="M27" s="3"/>
    </row>
    <row r="28" spans="1:13" ht="18.75" customHeight="1" x14ac:dyDescent="0.35">
      <c r="A28" s="24" t="s">
        <v>47</v>
      </c>
      <c r="B28" s="26" t="s">
        <v>25</v>
      </c>
      <c r="C28" s="24" t="s">
        <v>69</v>
      </c>
      <c r="D28" s="117" t="s">
        <v>307</v>
      </c>
      <c r="E28" s="2"/>
      <c r="F28" s="2"/>
      <c r="G28" s="4">
        <v>1</v>
      </c>
      <c r="H28" s="17"/>
      <c r="I28" s="12"/>
      <c r="J28" s="45">
        <v>5650</v>
      </c>
      <c r="K28" s="45">
        <f t="shared" si="0"/>
        <v>5650</v>
      </c>
      <c r="L28" s="11">
        <f t="shared" si="1"/>
        <v>5650</v>
      </c>
      <c r="M28" s="3"/>
    </row>
    <row r="29" spans="1:13" ht="19" customHeight="1" x14ac:dyDescent="0.35">
      <c r="A29" s="24" t="s">
        <v>47</v>
      </c>
      <c r="B29" s="26" t="s">
        <v>25</v>
      </c>
      <c r="C29" s="24" t="s">
        <v>70</v>
      </c>
      <c r="D29" s="117" t="s">
        <v>307</v>
      </c>
      <c r="E29" s="2"/>
      <c r="F29" s="2"/>
      <c r="G29" s="4">
        <v>1</v>
      </c>
      <c r="H29" s="17"/>
      <c r="I29" s="12"/>
      <c r="J29" s="45">
        <v>6550</v>
      </c>
      <c r="K29" s="45">
        <f t="shared" si="0"/>
        <v>6550</v>
      </c>
      <c r="L29" s="11">
        <f t="shared" si="1"/>
        <v>6550</v>
      </c>
    </row>
    <row r="30" spans="1:13" s="5" customFormat="1" ht="19" customHeight="1" x14ac:dyDescent="0.3">
      <c r="A30" s="25" t="s">
        <v>26</v>
      </c>
      <c r="B30" s="20"/>
      <c r="C30" s="35"/>
      <c r="D30" s="130"/>
      <c r="E30" s="35"/>
      <c r="F30" s="35"/>
      <c r="G30" s="35"/>
      <c r="H30" s="35"/>
      <c r="I30" s="35"/>
      <c r="J30" s="35"/>
      <c r="K30" s="64"/>
      <c r="L30" s="11">
        <f t="shared" si="1"/>
        <v>0</v>
      </c>
    </row>
    <row r="31" spans="1:13" ht="21.75" customHeight="1" x14ac:dyDescent="0.35">
      <c r="A31" s="24" t="s">
        <v>24</v>
      </c>
      <c r="B31" s="26" t="s">
        <v>25</v>
      </c>
      <c r="C31" s="23" t="s">
        <v>387</v>
      </c>
      <c r="D31" s="117" t="s">
        <v>307</v>
      </c>
      <c r="E31" s="7"/>
      <c r="F31" s="7"/>
      <c r="G31" s="8">
        <v>1</v>
      </c>
      <c r="H31" s="12"/>
      <c r="I31" s="12"/>
      <c r="J31" s="45">
        <v>2120</v>
      </c>
      <c r="K31" s="45">
        <f t="shared" si="0"/>
        <v>2120</v>
      </c>
      <c r="L31" s="11">
        <f t="shared" si="1"/>
        <v>2120</v>
      </c>
    </row>
    <row r="32" spans="1:13" ht="21.75" customHeight="1" x14ac:dyDescent="0.35">
      <c r="A32" s="24" t="s">
        <v>24</v>
      </c>
      <c r="B32" s="26" t="s">
        <v>25</v>
      </c>
      <c r="C32" s="23" t="s">
        <v>388</v>
      </c>
      <c r="D32" s="117" t="s">
        <v>307</v>
      </c>
      <c r="E32" s="7"/>
      <c r="F32" s="7"/>
      <c r="G32" s="8">
        <v>1</v>
      </c>
      <c r="H32" s="12"/>
      <c r="I32" s="12"/>
      <c r="J32" s="45">
        <v>2500</v>
      </c>
      <c r="K32" s="45">
        <f t="shared" si="0"/>
        <v>2500</v>
      </c>
      <c r="L32" s="11">
        <f t="shared" si="1"/>
        <v>2500</v>
      </c>
    </row>
    <row r="33" spans="1:13" ht="19" customHeight="1" x14ac:dyDescent="0.35">
      <c r="A33" s="24" t="s">
        <v>24</v>
      </c>
      <c r="B33" s="26" t="s">
        <v>25</v>
      </c>
      <c r="C33" s="24" t="s">
        <v>389</v>
      </c>
      <c r="D33" s="117" t="s">
        <v>307</v>
      </c>
      <c r="E33" s="6"/>
      <c r="F33" s="6"/>
      <c r="G33" s="10">
        <v>1</v>
      </c>
      <c r="H33" s="11"/>
      <c r="I33" s="11"/>
      <c r="J33" s="45">
        <v>2620</v>
      </c>
      <c r="K33" s="45">
        <f t="shared" si="0"/>
        <v>2620</v>
      </c>
      <c r="L33" s="11">
        <f t="shared" si="1"/>
        <v>2620</v>
      </c>
    </row>
    <row r="34" spans="1:13" ht="19" customHeight="1" x14ac:dyDescent="0.35">
      <c r="A34" s="24" t="s">
        <v>24</v>
      </c>
      <c r="B34" s="26" t="s">
        <v>25</v>
      </c>
      <c r="C34" s="24" t="s">
        <v>390</v>
      </c>
      <c r="D34" s="117" t="s">
        <v>307</v>
      </c>
      <c r="E34" s="6"/>
      <c r="F34" s="6"/>
      <c r="G34" s="10">
        <v>1</v>
      </c>
      <c r="H34" s="11"/>
      <c r="I34" s="11"/>
      <c r="J34" s="45">
        <v>2950</v>
      </c>
      <c r="K34" s="45">
        <f t="shared" si="0"/>
        <v>2950</v>
      </c>
      <c r="L34" s="11">
        <f t="shared" si="1"/>
        <v>2950</v>
      </c>
    </row>
    <row r="35" spans="1:13" ht="19" customHeight="1" x14ac:dyDescent="0.35">
      <c r="A35" s="24" t="s">
        <v>24</v>
      </c>
      <c r="B35" s="26" t="s">
        <v>25</v>
      </c>
      <c r="C35" s="24" t="s">
        <v>391</v>
      </c>
      <c r="D35" s="117" t="s">
        <v>307</v>
      </c>
      <c r="E35" s="6"/>
      <c r="F35" s="6"/>
      <c r="G35" s="10">
        <v>1</v>
      </c>
      <c r="H35" s="11"/>
      <c r="I35" s="11"/>
      <c r="J35" s="45">
        <v>3070</v>
      </c>
      <c r="K35" s="45">
        <f t="shared" si="0"/>
        <v>3070</v>
      </c>
      <c r="L35" s="11">
        <f t="shared" si="1"/>
        <v>3070</v>
      </c>
    </row>
    <row r="36" spans="1:13" ht="19" customHeight="1" x14ac:dyDescent="0.35">
      <c r="A36" s="24" t="s">
        <v>24</v>
      </c>
      <c r="B36" s="26" t="s">
        <v>25</v>
      </c>
      <c r="C36" s="24" t="s">
        <v>392</v>
      </c>
      <c r="D36" s="117" t="s">
        <v>307</v>
      </c>
      <c r="E36" s="6"/>
      <c r="F36" s="6"/>
      <c r="G36" s="10">
        <v>1</v>
      </c>
      <c r="H36" s="11"/>
      <c r="I36" s="11"/>
      <c r="J36" s="45">
        <v>3580</v>
      </c>
      <c r="K36" s="45">
        <f t="shared" si="0"/>
        <v>3580</v>
      </c>
      <c r="L36" s="11">
        <f t="shared" si="1"/>
        <v>3580</v>
      </c>
    </row>
    <row r="37" spans="1:13" ht="19" customHeight="1" x14ac:dyDescent="0.35">
      <c r="A37" s="24" t="s">
        <v>24</v>
      </c>
      <c r="B37" s="26" t="s">
        <v>25</v>
      </c>
      <c r="C37" s="24" t="s">
        <v>393</v>
      </c>
      <c r="D37" s="117" t="s">
        <v>307</v>
      </c>
      <c r="E37" s="6"/>
      <c r="F37" s="6"/>
      <c r="G37" s="10">
        <v>1</v>
      </c>
      <c r="H37" s="11"/>
      <c r="I37" s="11"/>
      <c r="J37" s="45">
        <v>4320</v>
      </c>
      <c r="K37" s="45">
        <f t="shared" si="0"/>
        <v>4320</v>
      </c>
      <c r="L37" s="11">
        <f t="shared" si="1"/>
        <v>4320</v>
      </c>
    </row>
    <row r="38" spans="1:13" ht="19" customHeight="1" x14ac:dyDescent="0.35">
      <c r="A38" s="24" t="s">
        <v>24</v>
      </c>
      <c r="B38" s="26" t="s">
        <v>25</v>
      </c>
      <c r="C38" s="24" t="s">
        <v>394</v>
      </c>
      <c r="D38" s="117" t="s">
        <v>307</v>
      </c>
      <c r="E38" s="6"/>
      <c r="F38" s="6"/>
      <c r="G38" s="10">
        <v>1</v>
      </c>
      <c r="H38" s="11"/>
      <c r="I38" s="11"/>
      <c r="J38" s="45">
        <v>5120</v>
      </c>
      <c r="K38" s="45">
        <f t="shared" si="0"/>
        <v>5120</v>
      </c>
      <c r="L38" s="11">
        <f t="shared" si="1"/>
        <v>5120</v>
      </c>
    </row>
    <row r="39" spans="1:13" ht="19" customHeight="1" x14ac:dyDescent="0.35">
      <c r="A39" s="25" t="s">
        <v>27</v>
      </c>
      <c r="B39" s="27" t="s">
        <v>19</v>
      </c>
      <c r="C39" s="28"/>
      <c r="E39" s="28"/>
      <c r="F39" s="28"/>
      <c r="G39" s="28"/>
      <c r="H39" s="28"/>
      <c r="I39" s="28"/>
      <c r="J39" s="28"/>
      <c r="K39" s="64"/>
      <c r="L39" s="11">
        <f t="shared" si="1"/>
        <v>0</v>
      </c>
    </row>
    <row r="40" spans="1:13" ht="19" customHeight="1" x14ac:dyDescent="0.35">
      <c r="A40" s="24" t="s">
        <v>48</v>
      </c>
      <c r="B40" s="26" t="s">
        <v>25</v>
      </c>
      <c r="C40" s="23" t="s">
        <v>54</v>
      </c>
      <c r="D40" s="117" t="s">
        <v>307</v>
      </c>
      <c r="E40" s="2"/>
      <c r="F40" s="2"/>
      <c r="G40" s="4">
        <v>1</v>
      </c>
      <c r="H40" s="17"/>
      <c r="I40" s="12"/>
      <c r="J40" s="45">
        <v>3520</v>
      </c>
      <c r="K40" s="45">
        <f t="shared" si="0"/>
        <v>3520</v>
      </c>
      <c r="L40" s="11">
        <f t="shared" si="1"/>
        <v>3520</v>
      </c>
      <c r="M40" s="3"/>
    </row>
    <row r="41" spans="1:13" ht="19" customHeight="1" x14ac:dyDescent="0.35">
      <c r="A41" s="24" t="s">
        <v>48</v>
      </c>
      <c r="B41" s="26" t="s">
        <v>25</v>
      </c>
      <c r="C41" s="23" t="s">
        <v>53</v>
      </c>
      <c r="D41" s="117" t="s">
        <v>307</v>
      </c>
      <c r="E41" s="2"/>
      <c r="F41" s="2"/>
      <c r="G41" s="4">
        <v>1</v>
      </c>
      <c r="H41" s="17"/>
      <c r="I41" s="12"/>
      <c r="J41" s="45">
        <v>4120</v>
      </c>
      <c r="K41" s="45">
        <f t="shared" si="0"/>
        <v>4120</v>
      </c>
      <c r="L41" s="11">
        <f t="shared" si="1"/>
        <v>4120</v>
      </c>
      <c r="M41" s="3"/>
    </row>
    <row r="42" spans="1:13" ht="18.75" customHeight="1" x14ac:dyDescent="0.35">
      <c r="A42" s="24" t="s">
        <v>48</v>
      </c>
      <c r="B42" s="26" t="s">
        <v>25</v>
      </c>
      <c r="C42" s="24" t="s">
        <v>52</v>
      </c>
      <c r="D42" s="117" t="s">
        <v>307</v>
      </c>
      <c r="E42" s="2"/>
      <c r="F42" s="2"/>
      <c r="G42" s="4">
        <v>1</v>
      </c>
      <c r="H42" s="17"/>
      <c r="I42" s="12"/>
      <c r="J42" s="45">
        <v>4300</v>
      </c>
      <c r="K42" s="45">
        <f t="shared" si="0"/>
        <v>4300</v>
      </c>
      <c r="L42" s="11">
        <f t="shared" si="1"/>
        <v>4300</v>
      </c>
      <c r="M42" s="3"/>
    </row>
    <row r="43" spans="1:13" ht="18.75" customHeight="1" x14ac:dyDescent="0.35">
      <c r="A43" s="24" t="s">
        <v>48</v>
      </c>
      <c r="B43" s="26" t="s">
        <v>25</v>
      </c>
      <c r="C43" s="24" t="s">
        <v>51</v>
      </c>
      <c r="D43" s="117" t="s">
        <v>307</v>
      </c>
      <c r="E43" s="2"/>
      <c r="F43" s="2"/>
      <c r="G43" s="4">
        <v>1</v>
      </c>
      <c r="H43" s="17"/>
      <c r="I43" s="12"/>
      <c r="J43" s="45">
        <v>5090</v>
      </c>
      <c r="K43" s="45">
        <f t="shared" si="0"/>
        <v>5090</v>
      </c>
      <c r="L43" s="11">
        <f t="shared" si="1"/>
        <v>5090</v>
      </c>
      <c r="M43" s="3"/>
    </row>
    <row r="44" spans="1:13" ht="18.75" customHeight="1" x14ac:dyDescent="0.35">
      <c r="A44" s="24" t="s">
        <v>48</v>
      </c>
      <c r="B44" s="26" t="s">
        <v>25</v>
      </c>
      <c r="C44" s="24" t="s">
        <v>50</v>
      </c>
      <c r="D44" s="117" t="s">
        <v>307</v>
      </c>
      <c r="E44" s="2"/>
      <c r="F44" s="2"/>
      <c r="G44" s="4">
        <v>1</v>
      </c>
      <c r="H44" s="17"/>
      <c r="I44" s="12"/>
      <c r="J44" s="45">
        <v>5300</v>
      </c>
      <c r="K44" s="45">
        <f t="shared" si="0"/>
        <v>5300</v>
      </c>
      <c r="L44" s="11">
        <f t="shared" si="1"/>
        <v>5300</v>
      </c>
      <c r="M44" s="3"/>
    </row>
    <row r="45" spans="1:13" ht="18.75" customHeight="1" x14ac:dyDescent="0.35">
      <c r="A45" s="24" t="s">
        <v>48</v>
      </c>
      <c r="B45" s="26" t="s">
        <v>25</v>
      </c>
      <c r="C45" s="24" t="s">
        <v>395</v>
      </c>
      <c r="D45" s="117" t="s">
        <v>307</v>
      </c>
      <c r="E45" s="2"/>
      <c r="F45" s="2"/>
      <c r="G45" s="4">
        <v>1</v>
      </c>
      <c r="H45" s="17"/>
      <c r="I45" s="12"/>
      <c r="J45" s="45">
        <v>6340</v>
      </c>
      <c r="K45" s="45">
        <f t="shared" si="0"/>
        <v>6340</v>
      </c>
      <c r="L45" s="11">
        <f t="shared" si="1"/>
        <v>6340</v>
      </c>
      <c r="M45" s="3"/>
    </row>
    <row r="46" spans="1:13" ht="18.75" customHeight="1" x14ac:dyDescent="0.35">
      <c r="A46" s="24" t="s">
        <v>48</v>
      </c>
      <c r="B46" s="26" t="s">
        <v>25</v>
      </c>
      <c r="C46" s="24" t="s">
        <v>396</v>
      </c>
      <c r="D46" s="117" t="s">
        <v>307</v>
      </c>
      <c r="E46" s="2"/>
      <c r="F46" s="2"/>
      <c r="G46" s="4">
        <v>1</v>
      </c>
      <c r="H46" s="17"/>
      <c r="I46" s="12"/>
      <c r="J46" s="45">
        <v>7460</v>
      </c>
      <c r="K46" s="45">
        <f t="shared" si="0"/>
        <v>7460</v>
      </c>
      <c r="L46" s="11">
        <f t="shared" si="1"/>
        <v>7460</v>
      </c>
      <c r="M46" s="3"/>
    </row>
    <row r="47" spans="1:13" ht="19" customHeight="1" x14ac:dyDescent="0.35">
      <c r="A47" s="24" t="s">
        <v>48</v>
      </c>
      <c r="B47" s="26" t="s">
        <v>25</v>
      </c>
      <c r="C47" s="24" t="s">
        <v>397</v>
      </c>
      <c r="D47" s="117" t="s">
        <v>307</v>
      </c>
      <c r="E47" s="2"/>
      <c r="F47" s="2"/>
      <c r="G47" s="4">
        <v>1</v>
      </c>
      <c r="H47" s="17"/>
      <c r="I47" s="12"/>
      <c r="J47" s="45">
        <v>8420</v>
      </c>
      <c r="K47" s="45">
        <f t="shared" si="0"/>
        <v>8420</v>
      </c>
      <c r="L47" s="11">
        <f t="shared" si="1"/>
        <v>8420</v>
      </c>
    </row>
    <row r="48" spans="1:13" ht="9.75" customHeight="1" x14ac:dyDescent="0.35">
      <c r="B48" s="22"/>
    </row>
    <row r="49" spans="1:9" ht="91.5" customHeight="1" x14ac:dyDescent="0.3">
      <c r="A49" s="227" t="s">
        <v>1243</v>
      </c>
      <c r="B49" s="283"/>
      <c r="C49" s="283"/>
      <c r="D49" s="283"/>
      <c r="E49" s="283"/>
      <c r="F49" s="283"/>
      <c r="G49" s="283"/>
      <c r="H49" s="283"/>
      <c r="I49" s="283"/>
    </row>
  </sheetData>
  <mergeCells count="11">
    <mergeCell ref="A49:I49"/>
    <mergeCell ref="L10:L11"/>
    <mergeCell ref="A2:K2"/>
    <mergeCell ref="A10:A11"/>
    <mergeCell ref="B10:B11"/>
    <mergeCell ref="C10:C11"/>
    <mergeCell ref="E10:F10"/>
    <mergeCell ref="H10:J10"/>
    <mergeCell ref="G10:G11"/>
    <mergeCell ref="A7:K7"/>
    <mergeCell ref="C9:E9"/>
  </mergeCells>
  <hyperlinks>
    <hyperlink ref="C9:E9" location="Исходный!R1C1" display="В Исходный прайс" xr:uid="{00000000-0004-0000-1E00-000000000000}"/>
  </hyperlinks>
  <pageMargins left="0.23622047244094491" right="0.19685039370078741" top="0.15748031496062992" bottom="0.15748031496062992" header="0.15748031496062992" footer="0.15748031496062992"/>
  <pageSetup paperSize="9" scale="74" orientation="portrait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L33"/>
  <sheetViews>
    <sheetView zoomScale="80" zoomScaleNormal="80" workbookViewId="0">
      <selection activeCell="A33" sqref="A33:I33"/>
    </sheetView>
  </sheetViews>
  <sheetFormatPr defaultColWidth="9.1796875" defaultRowHeight="15.5" x14ac:dyDescent="0.35"/>
  <cols>
    <col min="1" max="1" width="34.1796875" style="1" customWidth="1"/>
    <col min="2" max="2" width="13.1796875" style="1" customWidth="1"/>
    <col min="3" max="3" width="27.7265625" style="1" customWidth="1"/>
    <col min="4" max="4" width="9.1796875" style="128"/>
    <col min="5" max="5" width="7.54296875" style="1" customWidth="1"/>
    <col min="6" max="6" width="6.81640625" style="1" customWidth="1"/>
    <col min="7" max="7" width="8.54296875" style="1" hidden="1" customWidth="1"/>
    <col min="8" max="8" width="9.54296875" style="1" customWidth="1"/>
    <col min="9" max="9" width="9" style="3" customWidth="1"/>
    <col min="10" max="11" width="13.54296875" style="1" customWidth="1"/>
    <col min="12" max="12" width="13.54296875" style="1" hidden="1" customWidth="1"/>
    <col min="13" max="16384" width="9.1796875" style="1"/>
  </cols>
  <sheetData>
    <row r="1" spans="1:12" ht="3" customHeight="1" x14ac:dyDescent="0.35"/>
    <row r="2" spans="1:12" ht="106.5" customHeight="1" x14ac:dyDescent="0.2">
      <c r="A2" s="317"/>
      <c r="B2" s="318"/>
      <c r="C2" s="318"/>
      <c r="D2" s="254"/>
      <c r="E2" s="318"/>
      <c r="F2" s="318"/>
      <c r="G2" s="318"/>
      <c r="H2" s="318"/>
      <c r="I2" s="318"/>
      <c r="J2" s="318"/>
      <c r="K2" s="318"/>
      <c r="L2" s="31"/>
    </row>
    <row r="3" spans="1:12" ht="4.5" hidden="1" customHeight="1" x14ac:dyDescent="0.35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35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35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35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25.5" customHeight="1" x14ac:dyDescent="0.2">
      <c r="A7" s="322" t="s">
        <v>163</v>
      </c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30"/>
    </row>
    <row r="8" spans="1:12" ht="16.5" customHeight="1" x14ac:dyDescent="0.35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35">
      <c r="A10" s="231" t="s">
        <v>2</v>
      </c>
      <c r="B10" s="231" t="s">
        <v>11</v>
      </c>
      <c r="C10" s="231" t="s">
        <v>3</v>
      </c>
      <c r="E10" s="231" t="s">
        <v>71</v>
      </c>
      <c r="F10" s="231"/>
      <c r="G10" s="231" t="s">
        <v>1</v>
      </c>
      <c r="H10" s="231" t="s">
        <v>72</v>
      </c>
      <c r="I10" s="231"/>
      <c r="J10" s="231"/>
      <c r="K10" s="33" t="s">
        <v>73</v>
      </c>
      <c r="L10" s="225" t="s">
        <v>5</v>
      </c>
    </row>
    <row r="11" spans="1:12" ht="16.5" customHeight="1" x14ac:dyDescent="0.35">
      <c r="A11" s="231"/>
      <c r="B11" s="231"/>
      <c r="C11" s="231"/>
      <c r="D11" s="117" t="s">
        <v>312</v>
      </c>
      <c r="E11" s="10" t="s">
        <v>9</v>
      </c>
      <c r="F11" s="24" t="s">
        <v>10</v>
      </c>
      <c r="G11" s="231"/>
      <c r="H11" s="10" t="s">
        <v>8</v>
      </c>
      <c r="I11" s="11" t="s">
        <v>6</v>
      </c>
      <c r="J11" s="10" t="s">
        <v>7</v>
      </c>
      <c r="K11" s="10" t="s">
        <v>74</v>
      </c>
      <c r="L11" s="226"/>
    </row>
    <row r="12" spans="1:12" s="5" customFormat="1" ht="19" customHeight="1" x14ac:dyDescent="0.3">
      <c r="A12" s="25" t="s">
        <v>14</v>
      </c>
      <c r="B12" s="20"/>
      <c r="C12" s="35"/>
      <c r="D12" s="130"/>
      <c r="E12" s="35"/>
      <c r="F12" s="35"/>
      <c r="G12" s="35"/>
      <c r="H12" s="35"/>
      <c r="I12" s="35"/>
      <c r="J12" s="35"/>
      <c r="K12" s="36"/>
      <c r="L12" s="32"/>
    </row>
    <row r="13" spans="1:12" ht="21.75" customHeight="1" x14ac:dyDescent="0.35">
      <c r="A13" s="24" t="s">
        <v>163</v>
      </c>
      <c r="B13" s="26" t="s">
        <v>25</v>
      </c>
      <c r="C13" s="23" t="s">
        <v>332</v>
      </c>
      <c r="D13" s="117" t="s">
        <v>307</v>
      </c>
      <c r="E13" s="7"/>
      <c r="F13" s="7"/>
      <c r="G13" s="8">
        <v>1</v>
      </c>
      <c r="H13" s="12"/>
      <c r="I13" s="12"/>
      <c r="J13" s="45">
        <v>240</v>
      </c>
      <c r="K13" s="45">
        <f>J13-J13*$K$9/100</f>
        <v>240</v>
      </c>
      <c r="L13" s="11">
        <f>K13*G13</f>
        <v>240</v>
      </c>
    </row>
    <row r="14" spans="1:12" ht="21.75" customHeight="1" x14ac:dyDescent="0.35">
      <c r="A14" s="24" t="s">
        <v>163</v>
      </c>
      <c r="B14" s="26" t="s">
        <v>25</v>
      </c>
      <c r="C14" s="23" t="s">
        <v>449</v>
      </c>
      <c r="D14" s="117" t="s">
        <v>307</v>
      </c>
      <c r="E14" s="7"/>
      <c r="F14" s="7"/>
      <c r="G14" s="8">
        <v>1</v>
      </c>
      <c r="H14" s="12"/>
      <c r="I14" s="12"/>
      <c r="J14" s="45">
        <v>300</v>
      </c>
      <c r="K14" s="45">
        <f>J14-J14*$K$9/100</f>
        <v>300</v>
      </c>
      <c r="L14" s="11">
        <f>K14*G14</f>
        <v>300</v>
      </c>
    </row>
    <row r="15" spans="1:12" ht="21.75" customHeight="1" x14ac:dyDescent="0.35">
      <c r="A15" s="24" t="s">
        <v>163</v>
      </c>
      <c r="B15" s="26" t="s">
        <v>25</v>
      </c>
      <c r="C15" s="23" t="s">
        <v>333</v>
      </c>
      <c r="D15" s="117" t="s">
        <v>307</v>
      </c>
      <c r="E15" s="7"/>
      <c r="F15" s="7"/>
      <c r="G15" s="8">
        <v>1</v>
      </c>
      <c r="H15" s="12"/>
      <c r="I15" s="12"/>
      <c r="J15" s="45">
        <v>380</v>
      </c>
      <c r="K15" s="45">
        <f t="shared" ref="K15:K21" si="0">J15-J15*$K$9/100</f>
        <v>380</v>
      </c>
      <c r="L15" s="11">
        <f t="shared" ref="L15:L21" si="1">K15*G15</f>
        <v>380</v>
      </c>
    </row>
    <row r="16" spans="1:12" ht="19" customHeight="1" x14ac:dyDescent="0.35">
      <c r="A16" s="24" t="s">
        <v>163</v>
      </c>
      <c r="B16" s="26" t="s">
        <v>25</v>
      </c>
      <c r="C16" s="23" t="s">
        <v>334</v>
      </c>
      <c r="D16" s="117" t="s">
        <v>307</v>
      </c>
      <c r="E16" s="6"/>
      <c r="F16" s="6"/>
      <c r="G16" s="10">
        <v>1</v>
      </c>
      <c r="H16" s="11"/>
      <c r="I16" s="11"/>
      <c r="J16" s="45">
        <v>470</v>
      </c>
      <c r="K16" s="45">
        <f t="shared" si="0"/>
        <v>470</v>
      </c>
      <c r="L16" s="11">
        <f t="shared" si="1"/>
        <v>470</v>
      </c>
    </row>
    <row r="17" spans="1:12" ht="19" customHeight="1" x14ac:dyDescent="0.35">
      <c r="A17" s="24" t="s">
        <v>163</v>
      </c>
      <c r="B17" s="26" t="s">
        <v>25</v>
      </c>
      <c r="C17" s="23" t="s">
        <v>335</v>
      </c>
      <c r="D17" s="117" t="s">
        <v>307</v>
      </c>
      <c r="E17" s="6"/>
      <c r="F17" s="6"/>
      <c r="G17" s="10">
        <v>1</v>
      </c>
      <c r="H17" s="11"/>
      <c r="I17" s="11"/>
      <c r="J17" s="45">
        <v>580</v>
      </c>
      <c r="K17" s="45">
        <f t="shared" si="0"/>
        <v>580</v>
      </c>
      <c r="L17" s="11">
        <f t="shared" si="1"/>
        <v>580</v>
      </c>
    </row>
    <row r="18" spans="1:12" ht="19" customHeight="1" x14ac:dyDescent="0.35">
      <c r="A18" s="24" t="s">
        <v>163</v>
      </c>
      <c r="B18" s="26" t="s">
        <v>25</v>
      </c>
      <c r="C18" s="23" t="s">
        <v>336</v>
      </c>
      <c r="D18" s="117" t="s">
        <v>307</v>
      </c>
      <c r="E18" s="6"/>
      <c r="F18" s="6"/>
      <c r="G18" s="10">
        <v>1</v>
      </c>
      <c r="H18" s="11"/>
      <c r="I18" s="11"/>
      <c r="J18" s="45">
        <v>720</v>
      </c>
      <c r="K18" s="45">
        <f t="shared" si="0"/>
        <v>720</v>
      </c>
      <c r="L18" s="11">
        <f t="shared" si="1"/>
        <v>720</v>
      </c>
    </row>
    <row r="19" spans="1:12" ht="19" customHeight="1" x14ac:dyDescent="0.35">
      <c r="A19" s="24" t="s">
        <v>163</v>
      </c>
      <c r="B19" s="26" t="s">
        <v>25</v>
      </c>
      <c r="C19" s="23" t="s">
        <v>450</v>
      </c>
      <c r="D19" s="117" t="s">
        <v>307</v>
      </c>
      <c r="E19" s="6"/>
      <c r="F19" s="6"/>
      <c r="G19" s="10">
        <v>1</v>
      </c>
      <c r="H19" s="11"/>
      <c r="I19" s="11"/>
      <c r="J19" s="45">
        <v>810</v>
      </c>
      <c r="K19" s="45">
        <f>J19-J19*$K$9/100</f>
        <v>810</v>
      </c>
      <c r="L19" s="11">
        <f>K19*G19</f>
        <v>810</v>
      </c>
    </row>
    <row r="20" spans="1:12" ht="19" customHeight="1" x14ac:dyDescent="0.35">
      <c r="A20" s="24" t="s">
        <v>163</v>
      </c>
      <c r="B20" s="26" t="s">
        <v>25</v>
      </c>
      <c r="C20" s="23" t="s">
        <v>920</v>
      </c>
      <c r="D20" s="117" t="s">
        <v>307</v>
      </c>
      <c r="E20" s="6"/>
      <c r="F20" s="6"/>
      <c r="G20" s="10">
        <v>1</v>
      </c>
      <c r="H20" s="11"/>
      <c r="I20" s="11"/>
      <c r="J20" s="45">
        <v>910</v>
      </c>
      <c r="K20" s="45">
        <f>J20-J20*$K$9/100</f>
        <v>910</v>
      </c>
      <c r="L20" s="11">
        <f>K20*G20</f>
        <v>910</v>
      </c>
    </row>
    <row r="21" spans="1:12" ht="19" customHeight="1" x14ac:dyDescent="0.35">
      <c r="A21" s="24" t="s">
        <v>163</v>
      </c>
      <c r="B21" s="26" t="s">
        <v>25</v>
      </c>
      <c r="C21" s="23" t="s">
        <v>921</v>
      </c>
      <c r="D21" s="117" t="s">
        <v>307</v>
      </c>
      <c r="E21" s="6"/>
      <c r="F21" s="6"/>
      <c r="G21" s="10">
        <v>1</v>
      </c>
      <c r="H21" s="11"/>
      <c r="I21" s="11"/>
      <c r="J21" s="45">
        <v>1020</v>
      </c>
      <c r="K21" s="45">
        <f t="shared" si="0"/>
        <v>1020</v>
      </c>
      <c r="L21" s="11">
        <f t="shared" si="1"/>
        <v>1020</v>
      </c>
    </row>
    <row r="22" spans="1:12" ht="19" customHeight="1" x14ac:dyDescent="0.35">
      <c r="A22" s="24" t="s">
        <v>163</v>
      </c>
      <c r="B22" s="26" t="s">
        <v>25</v>
      </c>
      <c r="C22" s="23" t="s">
        <v>922</v>
      </c>
      <c r="D22" s="117" t="s">
        <v>307</v>
      </c>
      <c r="E22" s="6"/>
      <c r="F22" s="6"/>
      <c r="G22" s="10">
        <v>1</v>
      </c>
      <c r="H22" s="11"/>
      <c r="I22" s="11"/>
      <c r="J22" s="45">
        <v>1140</v>
      </c>
      <c r="K22" s="45">
        <f>J22-J22*$K$9/100</f>
        <v>1140</v>
      </c>
      <c r="L22" s="11">
        <f>K22*G22</f>
        <v>1140</v>
      </c>
    </row>
    <row r="23" spans="1:12" s="5" customFormat="1" ht="19" customHeight="1" x14ac:dyDescent="0.3">
      <c r="A23" s="25" t="s">
        <v>14</v>
      </c>
      <c r="B23" s="20"/>
      <c r="C23" s="35"/>
      <c r="D23" s="130"/>
      <c r="E23" s="35"/>
      <c r="F23" s="35"/>
      <c r="G23" s="35"/>
      <c r="H23" s="35"/>
      <c r="I23" s="35"/>
      <c r="J23" s="35"/>
      <c r="K23" s="36"/>
      <c r="L23" s="32"/>
    </row>
    <row r="24" spans="1:12" ht="21.75" customHeight="1" x14ac:dyDescent="0.35">
      <c r="A24" s="24" t="s">
        <v>163</v>
      </c>
      <c r="B24" s="26" t="s">
        <v>25</v>
      </c>
      <c r="C24" s="23" t="s">
        <v>155</v>
      </c>
      <c r="D24" s="117" t="s">
        <v>307</v>
      </c>
      <c r="E24" s="7"/>
      <c r="F24" s="7"/>
      <c r="G24" s="8">
        <v>1</v>
      </c>
      <c r="H24" s="12"/>
      <c r="I24" s="12"/>
      <c r="J24" s="45">
        <v>1620</v>
      </c>
      <c r="K24" s="45">
        <f>J24-J24*$K$9/100</f>
        <v>1620</v>
      </c>
      <c r="L24" s="11">
        <f>K24*G24</f>
        <v>1620</v>
      </c>
    </row>
    <row r="25" spans="1:12" ht="21.75" customHeight="1" x14ac:dyDescent="0.35">
      <c r="A25" s="24" t="s">
        <v>163</v>
      </c>
      <c r="B25" s="26" t="s">
        <v>25</v>
      </c>
      <c r="C25" s="23" t="s">
        <v>156</v>
      </c>
      <c r="D25" s="117" t="s">
        <v>307</v>
      </c>
      <c r="E25" s="7"/>
      <c r="F25" s="7"/>
      <c r="G25" s="8">
        <v>1</v>
      </c>
      <c r="H25" s="12"/>
      <c r="I25" s="12"/>
      <c r="J25" s="45">
        <v>1940</v>
      </c>
      <c r="K25" s="45">
        <f t="shared" ref="K25:K31" si="2">J25-J25*$K$9/100</f>
        <v>1940</v>
      </c>
      <c r="L25" s="11">
        <f t="shared" ref="L25:L31" si="3">K25*G25</f>
        <v>1940</v>
      </c>
    </row>
    <row r="26" spans="1:12" ht="19" customHeight="1" x14ac:dyDescent="0.35">
      <c r="A26" s="24" t="s">
        <v>163</v>
      </c>
      <c r="B26" s="26" t="s">
        <v>25</v>
      </c>
      <c r="C26" s="24" t="s">
        <v>157</v>
      </c>
      <c r="D26" s="117" t="s">
        <v>307</v>
      </c>
      <c r="E26" s="6"/>
      <c r="F26" s="6"/>
      <c r="G26" s="10">
        <v>1</v>
      </c>
      <c r="H26" s="11"/>
      <c r="I26" s="11"/>
      <c r="J26" s="45">
        <v>2050</v>
      </c>
      <c r="K26" s="45">
        <f t="shared" si="2"/>
        <v>2050</v>
      </c>
      <c r="L26" s="11">
        <f t="shared" si="3"/>
        <v>2050</v>
      </c>
    </row>
    <row r="27" spans="1:12" ht="19" customHeight="1" x14ac:dyDescent="0.35">
      <c r="A27" s="24" t="s">
        <v>163</v>
      </c>
      <c r="B27" s="26" t="s">
        <v>25</v>
      </c>
      <c r="C27" s="24" t="s">
        <v>158</v>
      </c>
      <c r="D27" s="117" t="s">
        <v>307</v>
      </c>
      <c r="E27" s="6"/>
      <c r="F27" s="6"/>
      <c r="G27" s="10">
        <v>1</v>
      </c>
      <c r="H27" s="11"/>
      <c r="I27" s="11"/>
      <c r="J27" s="45">
        <v>2260</v>
      </c>
      <c r="K27" s="45">
        <f t="shared" si="2"/>
        <v>2260</v>
      </c>
      <c r="L27" s="11">
        <f t="shared" si="3"/>
        <v>2260</v>
      </c>
    </row>
    <row r="28" spans="1:12" ht="19" customHeight="1" x14ac:dyDescent="0.35">
      <c r="A28" s="24" t="s">
        <v>163</v>
      </c>
      <c r="B28" s="26" t="s">
        <v>25</v>
      </c>
      <c r="C28" s="24" t="s">
        <v>159</v>
      </c>
      <c r="D28" s="117" t="s">
        <v>307</v>
      </c>
      <c r="E28" s="6"/>
      <c r="F28" s="6"/>
      <c r="G28" s="10">
        <v>1</v>
      </c>
      <c r="H28" s="11"/>
      <c r="I28" s="11"/>
      <c r="J28" s="45">
        <v>2370</v>
      </c>
      <c r="K28" s="45">
        <f t="shared" si="2"/>
        <v>2370</v>
      </c>
      <c r="L28" s="11">
        <f t="shared" si="3"/>
        <v>2370</v>
      </c>
    </row>
    <row r="29" spans="1:12" ht="19" customHeight="1" x14ac:dyDescent="0.35">
      <c r="A29" s="24" t="s">
        <v>163</v>
      </c>
      <c r="B29" s="26" t="s">
        <v>25</v>
      </c>
      <c r="C29" s="24" t="s">
        <v>160</v>
      </c>
      <c r="D29" s="117" t="s">
        <v>307</v>
      </c>
      <c r="E29" s="6"/>
      <c r="F29" s="6"/>
      <c r="G29" s="10">
        <v>1</v>
      </c>
      <c r="H29" s="11"/>
      <c r="I29" s="11"/>
      <c r="J29" s="45">
        <v>2700</v>
      </c>
      <c r="K29" s="45">
        <f t="shared" si="2"/>
        <v>2700</v>
      </c>
      <c r="L29" s="11">
        <f t="shared" si="3"/>
        <v>2700</v>
      </c>
    </row>
    <row r="30" spans="1:12" ht="19" customHeight="1" x14ac:dyDescent="0.35">
      <c r="A30" s="24" t="s">
        <v>163</v>
      </c>
      <c r="B30" s="26" t="s">
        <v>25</v>
      </c>
      <c r="C30" s="24" t="s">
        <v>161</v>
      </c>
      <c r="D30" s="117" t="s">
        <v>307</v>
      </c>
      <c r="E30" s="6"/>
      <c r="F30" s="6"/>
      <c r="G30" s="10">
        <v>1</v>
      </c>
      <c r="H30" s="11"/>
      <c r="I30" s="11"/>
      <c r="J30" s="45">
        <v>3130</v>
      </c>
      <c r="K30" s="45">
        <f t="shared" si="2"/>
        <v>3130</v>
      </c>
      <c r="L30" s="11">
        <f t="shared" si="3"/>
        <v>3130</v>
      </c>
    </row>
    <row r="31" spans="1:12" ht="19" customHeight="1" x14ac:dyDescent="0.35">
      <c r="A31" s="24" t="s">
        <v>163</v>
      </c>
      <c r="B31" s="26" t="s">
        <v>25</v>
      </c>
      <c r="C31" s="24" t="s">
        <v>162</v>
      </c>
      <c r="D31" s="117" t="s">
        <v>307</v>
      </c>
      <c r="E31" s="6"/>
      <c r="F31" s="6"/>
      <c r="G31" s="10">
        <v>1</v>
      </c>
      <c r="H31" s="11"/>
      <c r="I31" s="11"/>
      <c r="J31" s="45">
        <v>3560</v>
      </c>
      <c r="K31" s="45">
        <f t="shared" si="2"/>
        <v>3560</v>
      </c>
      <c r="L31" s="11">
        <f t="shared" si="3"/>
        <v>3560</v>
      </c>
    </row>
    <row r="32" spans="1:12" ht="8.25" customHeight="1" x14ac:dyDescent="0.35">
      <c r="B32" s="22"/>
    </row>
    <row r="33" spans="1:9" ht="91.5" customHeight="1" x14ac:dyDescent="0.3">
      <c r="A33" s="227" t="s">
        <v>1244</v>
      </c>
      <c r="B33" s="283"/>
      <c r="C33" s="283"/>
      <c r="D33" s="283"/>
      <c r="E33" s="283"/>
      <c r="F33" s="283"/>
      <c r="G33" s="283"/>
      <c r="H33" s="283"/>
      <c r="I33" s="283"/>
    </row>
  </sheetData>
  <mergeCells count="11">
    <mergeCell ref="L10:L11"/>
    <mergeCell ref="A33:I33"/>
    <mergeCell ref="A2:K2"/>
    <mergeCell ref="A7:K7"/>
    <mergeCell ref="C9:E9"/>
    <mergeCell ref="A10:A11"/>
    <mergeCell ref="B10:B11"/>
    <mergeCell ref="C10:C11"/>
    <mergeCell ref="E10:F10"/>
    <mergeCell ref="G10:G11"/>
    <mergeCell ref="H10:J10"/>
  </mergeCells>
  <hyperlinks>
    <hyperlink ref="C9:E9" location="Исходный!R1C1" display="В Исходный прайс" xr:uid="{00000000-0004-0000-2000-000000000000}"/>
  </hyperlinks>
  <pageMargins left="0.23622047244094491" right="0.19685039370078741" top="0.15748031496062992" bottom="0.15748031496062992" header="0.15748031496062992" footer="0.15748031496062992"/>
  <pageSetup paperSize="9" scale="66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6BF7F-CF86-475B-A418-FAA1E45F0C55}">
  <sheetPr>
    <pageSetUpPr fitToPage="1"/>
  </sheetPr>
  <dimension ref="A1:L40"/>
  <sheetViews>
    <sheetView zoomScale="80" zoomScaleNormal="80" workbookViewId="0">
      <selection activeCell="P30" sqref="P30"/>
    </sheetView>
  </sheetViews>
  <sheetFormatPr defaultColWidth="9.1796875" defaultRowHeight="15.5" x14ac:dyDescent="0.35"/>
  <cols>
    <col min="1" max="1" width="36.453125" style="1" customWidth="1"/>
    <col min="2" max="2" width="13.1796875" style="1" customWidth="1"/>
    <col min="3" max="3" width="27.7265625" style="1" customWidth="1"/>
    <col min="4" max="4" width="9.1796875" style="128"/>
    <col min="5" max="5" width="7.54296875" style="1" customWidth="1"/>
    <col min="6" max="6" width="6.81640625" style="1" customWidth="1"/>
    <col min="7" max="7" width="8.54296875" style="1" hidden="1" customWidth="1"/>
    <col min="8" max="8" width="9.54296875" style="1" customWidth="1"/>
    <col min="9" max="9" width="9" style="3" customWidth="1"/>
    <col min="10" max="11" width="13.54296875" style="1" customWidth="1"/>
    <col min="12" max="12" width="13.54296875" style="1" hidden="1" customWidth="1"/>
    <col min="13" max="16384" width="9.1796875" style="1"/>
  </cols>
  <sheetData>
    <row r="1" spans="1:12" ht="3" customHeight="1" x14ac:dyDescent="0.35"/>
    <row r="2" spans="1:12" ht="106.5" customHeight="1" x14ac:dyDescent="0.2">
      <c r="A2" s="317"/>
      <c r="B2" s="318"/>
      <c r="C2" s="318"/>
      <c r="D2" s="254"/>
      <c r="E2" s="318"/>
      <c r="F2" s="318"/>
      <c r="G2" s="318"/>
      <c r="H2" s="318"/>
      <c r="I2" s="318"/>
      <c r="J2" s="318"/>
      <c r="K2" s="318"/>
      <c r="L2" s="31"/>
    </row>
    <row r="3" spans="1:12" ht="4.5" hidden="1" customHeight="1" x14ac:dyDescent="0.35">
      <c r="A3" s="13"/>
      <c r="B3" s="14"/>
      <c r="C3" s="14"/>
      <c r="E3" s="14"/>
      <c r="F3" s="14"/>
      <c r="G3" s="14"/>
      <c r="H3" s="14"/>
      <c r="I3" s="14"/>
      <c r="J3" s="14"/>
      <c r="K3" s="14"/>
      <c r="L3" s="14"/>
    </row>
    <row r="4" spans="1:12" ht="4.5" hidden="1" customHeight="1" x14ac:dyDescent="0.35">
      <c r="A4" s="13"/>
      <c r="B4" s="14"/>
      <c r="C4" s="14"/>
      <c r="E4" s="14"/>
      <c r="F4" s="14"/>
      <c r="G4" s="14"/>
      <c r="H4" s="14"/>
      <c r="I4" s="14"/>
      <c r="J4" s="14"/>
      <c r="K4" s="14"/>
      <c r="L4" s="14"/>
    </row>
    <row r="5" spans="1:12" ht="4.5" hidden="1" customHeight="1" x14ac:dyDescent="0.35">
      <c r="A5" s="13"/>
      <c r="B5" s="14"/>
      <c r="C5" s="14"/>
      <c r="E5" s="14"/>
      <c r="F5" s="14"/>
      <c r="G5" s="14"/>
      <c r="H5" s="14"/>
      <c r="I5" s="14"/>
      <c r="J5" s="14"/>
      <c r="K5" s="14"/>
      <c r="L5" s="14"/>
    </row>
    <row r="6" spans="1:12" ht="4.5" hidden="1" customHeight="1" x14ac:dyDescent="0.35">
      <c r="A6" s="13"/>
      <c r="B6" s="14"/>
      <c r="C6" s="14"/>
      <c r="E6" s="14"/>
      <c r="F6" s="14"/>
      <c r="G6" s="14"/>
      <c r="H6" s="14"/>
      <c r="I6" s="14"/>
      <c r="J6" s="14"/>
      <c r="K6" s="14"/>
      <c r="L6" s="14"/>
    </row>
    <row r="7" spans="1:12" ht="25.5" customHeight="1" x14ac:dyDescent="0.2">
      <c r="A7" s="322" t="s">
        <v>301</v>
      </c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30"/>
    </row>
    <row r="8" spans="1:12" ht="16.5" customHeight="1" x14ac:dyDescent="0.35">
      <c r="A8" s="9"/>
      <c r="B8" s="9"/>
      <c r="C8" s="9"/>
      <c r="E8" s="9"/>
      <c r="F8" s="9"/>
      <c r="G8" s="9"/>
      <c r="H8" s="9"/>
      <c r="I8" s="16" t="s">
        <v>16</v>
      </c>
      <c r="J8" s="16" t="s">
        <v>4</v>
      </c>
      <c r="K8" s="15" t="s">
        <v>15</v>
      </c>
      <c r="L8" s="15"/>
    </row>
    <row r="9" spans="1:12" ht="16.5" customHeight="1" x14ac:dyDescent="0.2">
      <c r="A9" s="9"/>
      <c r="B9" s="9"/>
      <c r="C9" s="232" t="s">
        <v>98</v>
      </c>
      <c r="D9" s="232"/>
      <c r="E9" s="232"/>
      <c r="F9" s="9"/>
      <c r="G9" s="9"/>
      <c r="H9" s="9"/>
      <c r="I9" s="16">
        <f>Исходный!G10</f>
        <v>0</v>
      </c>
      <c r="J9" s="16">
        <f>Исходный!H10</f>
        <v>0</v>
      </c>
      <c r="K9" s="15">
        <f>Исходный!I10</f>
        <v>0</v>
      </c>
      <c r="L9" s="15"/>
    </row>
    <row r="10" spans="1:12" ht="16.5" customHeight="1" x14ac:dyDescent="0.35">
      <c r="A10" s="231" t="s">
        <v>2</v>
      </c>
      <c r="B10" s="231" t="s">
        <v>11</v>
      </c>
      <c r="C10" s="231" t="s">
        <v>3</v>
      </c>
      <c r="E10" s="231" t="s">
        <v>71</v>
      </c>
      <c r="F10" s="231"/>
      <c r="G10" s="231" t="s">
        <v>1</v>
      </c>
      <c r="H10" s="231" t="s">
        <v>72</v>
      </c>
      <c r="I10" s="231"/>
      <c r="J10" s="231"/>
      <c r="K10" s="33" t="s">
        <v>73</v>
      </c>
      <c r="L10" s="225" t="s">
        <v>5</v>
      </c>
    </row>
    <row r="11" spans="1:12" ht="16.5" customHeight="1" x14ac:dyDescent="0.35">
      <c r="A11" s="231"/>
      <c r="B11" s="231"/>
      <c r="C11" s="231"/>
      <c r="D11" s="117" t="s">
        <v>312</v>
      </c>
      <c r="E11" s="10" t="s">
        <v>9</v>
      </c>
      <c r="F11" s="24" t="s">
        <v>10</v>
      </c>
      <c r="G11" s="231"/>
      <c r="H11" s="10" t="s">
        <v>8</v>
      </c>
      <c r="I11" s="11" t="s">
        <v>6</v>
      </c>
      <c r="J11" s="10" t="s">
        <v>7</v>
      </c>
      <c r="K11" s="10" t="s">
        <v>74</v>
      </c>
      <c r="L11" s="226"/>
    </row>
    <row r="12" spans="1:12" s="5" customFormat="1" ht="19" customHeight="1" x14ac:dyDescent="0.2">
      <c r="A12" s="286" t="s">
        <v>302</v>
      </c>
      <c r="B12" s="287"/>
      <c r="C12" s="287"/>
      <c r="D12" s="287"/>
      <c r="E12" s="287"/>
      <c r="F12" s="287"/>
      <c r="G12" s="287"/>
      <c r="H12" s="287"/>
      <c r="I12" s="287"/>
      <c r="J12" s="287"/>
      <c r="K12" s="288"/>
      <c r="L12" s="32"/>
    </row>
    <row r="13" spans="1:12" ht="21.75" customHeight="1" x14ac:dyDescent="0.35">
      <c r="A13" s="24" t="s">
        <v>301</v>
      </c>
      <c r="B13" s="26" t="s">
        <v>25</v>
      </c>
      <c r="C13" s="23" t="s">
        <v>195</v>
      </c>
      <c r="D13" s="117" t="s">
        <v>307</v>
      </c>
      <c r="E13" s="7"/>
      <c r="F13" s="7"/>
      <c r="G13" s="8">
        <v>1</v>
      </c>
      <c r="H13" s="12"/>
      <c r="I13" s="12"/>
      <c r="J13" s="45">
        <v>1780</v>
      </c>
      <c r="K13" s="45">
        <f>J13-J13*$K$9/100</f>
        <v>1780</v>
      </c>
      <c r="L13" s="11">
        <f>K13*G13</f>
        <v>1780</v>
      </c>
    </row>
    <row r="14" spans="1:12" ht="21.75" customHeight="1" x14ac:dyDescent="0.35">
      <c r="A14" s="24" t="s">
        <v>301</v>
      </c>
      <c r="B14" s="26" t="s">
        <v>25</v>
      </c>
      <c r="C14" s="23" t="s">
        <v>196</v>
      </c>
      <c r="D14" s="117" t="s">
        <v>307</v>
      </c>
      <c r="E14" s="7"/>
      <c r="F14" s="7"/>
      <c r="G14" s="8">
        <v>1</v>
      </c>
      <c r="H14" s="12"/>
      <c r="I14" s="12"/>
      <c r="J14" s="45">
        <v>2310</v>
      </c>
      <c r="K14" s="45">
        <f t="shared" ref="K14:K20" si="0">J14-J14*$K$9/100</f>
        <v>2310</v>
      </c>
      <c r="L14" s="11">
        <f t="shared" ref="L14:L20" si="1">K14*G14</f>
        <v>2310</v>
      </c>
    </row>
    <row r="15" spans="1:12" ht="19" customHeight="1" x14ac:dyDescent="0.35">
      <c r="A15" s="24" t="s">
        <v>301</v>
      </c>
      <c r="B15" s="26" t="s">
        <v>25</v>
      </c>
      <c r="C15" s="24" t="s">
        <v>148</v>
      </c>
      <c r="D15" s="117" t="s">
        <v>307</v>
      </c>
      <c r="E15" s="6"/>
      <c r="F15" s="6"/>
      <c r="G15" s="10">
        <v>1</v>
      </c>
      <c r="H15" s="11"/>
      <c r="I15" s="11"/>
      <c r="J15" s="45">
        <v>2860</v>
      </c>
      <c r="K15" s="45">
        <f t="shared" si="0"/>
        <v>2860</v>
      </c>
      <c r="L15" s="11">
        <f t="shared" si="1"/>
        <v>2860</v>
      </c>
    </row>
    <row r="16" spans="1:12" ht="19" customHeight="1" x14ac:dyDescent="0.35">
      <c r="A16" s="24" t="s">
        <v>301</v>
      </c>
      <c r="B16" s="26" t="s">
        <v>25</v>
      </c>
      <c r="C16" s="24" t="s">
        <v>197</v>
      </c>
      <c r="D16" s="117" t="s">
        <v>307</v>
      </c>
      <c r="E16" s="6"/>
      <c r="F16" s="6"/>
      <c r="G16" s="10">
        <v>1</v>
      </c>
      <c r="H16" s="11"/>
      <c r="I16" s="11"/>
      <c r="J16" s="45">
        <v>3480</v>
      </c>
      <c r="K16" s="45">
        <f t="shared" si="0"/>
        <v>3480</v>
      </c>
      <c r="L16" s="11">
        <f t="shared" si="1"/>
        <v>3480</v>
      </c>
    </row>
    <row r="17" spans="1:12" ht="19" customHeight="1" x14ac:dyDescent="0.35">
      <c r="A17" s="24" t="s">
        <v>301</v>
      </c>
      <c r="B17" s="26" t="s">
        <v>25</v>
      </c>
      <c r="C17" s="24" t="s">
        <v>198</v>
      </c>
      <c r="D17" s="117" t="s">
        <v>307</v>
      </c>
      <c r="E17" s="6"/>
      <c r="F17" s="6"/>
      <c r="G17" s="10">
        <v>1</v>
      </c>
      <c r="H17" s="11"/>
      <c r="I17" s="11"/>
      <c r="J17" s="45">
        <v>4120</v>
      </c>
      <c r="K17" s="45">
        <f t="shared" si="0"/>
        <v>4120</v>
      </c>
      <c r="L17" s="11">
        <f t="shared" si="1"/>
        <v>4120</v>
      </c>
    </row>
    <row r="18" spans="1:12" ht="19" customHeight="1" x14ac:dyDescent="0.35">
      <c r="A18" s="24" t="s">
        <v>301</v>
      </c>
      <c r="B18" s="26" t="s">
        <v>25</v>
      </c>
      <c r="C18" s="24" t="s">
        <v>149</v>
      </c>
      <c r="D18" s="117" t="s">
        <v>307</v>
      </c>
      <c r="E18" s="6"/>
      <c r="F18" s="6"/>
      <c r="G18" s="10">
        <v>1</v>
      </c>
      <c r="H18" s="11"/>
      <c r="I18" s="11"/>
      <c r="J18" s="45">
        <v>4820</v>
      </c>
      <c r="K18" s="45">
        <f t="shared" si="0"/>
        <v>4820</v>
      </c>
      <c r="L18" s="11">
        <f t="shared" si="1"/>
        <v>4820</v>
      </c>
    </row>
    <row r="19" spans="1:12" ht="19" customHeight="1" x14ac:dyDescent="0.35">
      <c r="A19" s="24" t="s">
        <v>301</v>
      </c>
      <c r="B19" s="26" t="s">
        <v>25</v>
      </c>
      <c r="C19" s="24" t="s">
        <v>199</v>
      </c>
      <c r="D19" s="117" t="s">
        <v>307</v>
      </c>
      <c r="E19" s="6"/>
      <c r="F19" s="6"/>
      <c r="G19" s="10">
        <v>1</v>
      </c>
      <c r="H19" s="11"/>
      <c r="I19" s="11"/>
      <c r="J19" s="45">
        <v>5530</v>
      </c>
      <c r="K19" s="45">
        <f t="shared" si="0"/>
        <v>5530</v>
      </c>
      <c r="L19" s="11">
        <f t="shared" si="1"/>
        <v>5530</v>
      </c>
    </row>
    <row r="20" spans="1:12" ht="19" customHeight="1" x14ac:dyDescent="0.35">
      <c r="A20" s="24" t="s">
        <v>301</v>
      </c>
      <c r="B20" s="26" t="s">
        <v>25</v>
      </c>
      <c r="C20" s="24" t="s">
        <v>303</v>
      </c>
      <c r="D20" s="117" t="s">
        <v>307</v>
      </c>
      <c r="E20" s="6"/>
      <c r="F20" s="6"/>
      <c r="G20" s="10">
        <v>1</v>
      </c>
      <c r="H20" s="11"/>
      <c r="I20" s="11"/>
      <c r="J20" s="45">
        <v>9300</v>
      </c>
      <c r="K20" s="45">
        <f t="shared" si="0"/>
        <v>9300</v>
      </c>
      <c r="L20" s="11">
        <f t="shared" si="1"/>
        <v>9300</v>
      </c>
    </row>
    <row r="21" spans="1:12" s="5" customFormat="1" ht="19" customHeight="1" x14ac:dyDescent="0.2">
      <c r="A21" s="286" t="s">
        <v>304</v>
      </c>
      <c r="B21" s="287"/>
      <c r="C21" s="287"/>
      <c r="D21" s="287"/>
      <c r="E21" s="287"/>
      <c r="F21" s="287"/>
      <c r="G21" s="287"/>
      <c r="H21" s="287"/>
      <c r="I21" s="287"/>
      <c r="J21" s="287"/>
      <c r="K21" s="288"/>
      <c r="L21" s="25"/>
    </row>
    <row r="22" spans="1:12" ht="21.75" customHeight="1" x14ac:dyDescent="0.35">
      <c r="A22" s="24" t="s">
        <v>301</v>
      </c>
      <c r="B22" s="26" t="s">
        <v>25</v>
      </c>
      <c r="C22" s="23" t="s">
        <v>195</v>
      </c>
      <c r="D22" s="117" t="s">
        <v>307</v>
      </c>
      <c r="E22" s="7"/>
      <c r="F22" s="7"/>
      <c r="G22" s="8">
        <v>1</v>
      </c>
      <c r="H22" s="12"/>
      <c r="I22" s="12"/>
      <c r="J22" s="45">
        <v>2230</v>
      </c>
      <c r="K22" s="45">
        <f t="shared" ref="K22:K29" si="2">J22-J22*$K$9/100</f>
        <v>2230</v>
      </c>
      <c r="L22" s="11">
        <f t="shared" ref="L22:L29" si="3">K22*G22</f>
        <v>2230</v>
      </c>
    </row>
    <row r="23" spans="1:12" ht="19" customHeight="1" x14ac:dyDescent="0.35">
      <c r="A23" s="24" t="s">
        <v>301</v>
      </c>
      <c r="B23" s="26" t="s">
        <v>25</v>
      </c>
      <c r="C23" s="24" t="s">
        <v>196</v>
      </c>
      <c r="D23" s="117" t="s">
        <v>307</v>
      </c>
      <c r="E23" s="6"/>
      <c r="F23" s="6"/>
      <c r="G23" s="10">
        <v>1</v>
      </c>
      <c r="H23" s="11"/>
      <c r="I23" s="11"/>
      <c r="J23" s="45">
        <v>2890</v>
      </c>
      <c r="K23" s="45">
        <f t="shared" si="2"/>
        <v>2890</v>
      </c>
      <c r="L23" s="11">
        <f t="shared" si="3"/>
        <v>2890</v>
      </c>
    </row>
    <row r="24" spans="1:12" ht="19" customHeight="1" x14ac:dyDescent="0.35">
      <c r="A24" s="24" t="s">
        <v>301</v>
      </c>
      <c r="B24" s="26" t="s">
        <v>25</v>
      </c>
      <c r="C24" s="24" t="s">
        <v>148</v>
      </c>
      <c r="D24" s="117" t="s">
        <v>307</v>
      </c>
      <c r="E24" s="6"/>
      <c r="F24" s="6"/>
      <c r="G24" s="10">
        <v>1</v>
      </c>
      <c r="H24" s="11"/>
      <c r="I24" s="11"/>
      <c r="J24" s="45">
        <v>3580</v>
      </c>
      <c r="K24" s="45">
        <f t="shared" si="2"/>
        <v>3580</v>
      </c>
      <c r="L24" s="11">
        <f t="shared" si="3"/>
        <v>3580</v>
      </c>
    </row>
    <row r="25" spans="1:12" ht="19" customHeight="1" x14ac:dyDescent="0.35">
      <c r="A25" s="24" t="s">
        <v>301</v>
      </c>
      <c r="B25" s="26" t="s">
        <v>25</v>
      </c>
      <c r="C25" s="24" t="s">
        <v>197</v>
      </c>
      <c r="D25" s="117" t="s">
        <v>307</v>
      </c>
      <c r="E25" s="6"/>
      <c r="F25" s="6"/>
      <c r="G25" s="10">
        <v>1</v>
      </c>
      <c r="H25" s="11"/>
      <c r="I25" s="11"/>
      <c r="J25" s="45">
        <v>4350</v>
      </c>
      <c r="K25" s="45">
        <f t="shared" si="2"/>
        <v>4350</v>
      </c>
      <c r="L25" s="11">
        <f t="shared" si="3"/>
        <v>4350</v>
      </c>
    </row>
    <row r="26" spans="1:12" ht="21.75" customHeight="1" x14ac:dyDescent="0.35">
      <c r="A26" s="24" t="s">
        <v>301</v>
      </c>
      <c r="B26" s="26" t="s">
        <v>25</v>
      </c>
      <c r="C26" s="23" t="s">
        <v>198</v>
      </c>
      <c r="D26" s="117" t="s">
        <v>307</v>
      </c>
      <c r="E26" s="7"/>
      <c r="F26" s="7"/>
      <c r="G26" s="8">
        <v>1</v>
      </c>
      <c r="H26" s="12"/>
      <c r="I26" s="12"/>
      <c r="J26" s="45">
        <v>5150</v>
      </c>
      <c r="K26" s="45">
        <f t="shared" si="2"/>
        <v>5150</v>
      </c>
      <c r="L26" s="11">
        <f t="shared" si="3"/>
        <v>5150</v>
      </c>
    </row>
    <row r="27" spans="1:12" ht="19" customHeight="1" x14ac:dyDescent="0.35">
      <c r="A27" s="24" t="s">
        <v>301</v>
      </c>
      <c r="B27" s="26" t="s">
        <v>25</v>
      </c>
      <c r="C27" s="24" t="s">
        <v>149</v>
      </c>
      <c r="D27" s="117" t="s">
        <v>307</v>
      </c>
      <c r="E27" s="6"/>
      <c r="F27" s="6"/>
      <c r="G27" s="10">
        <v>1</v>
      </c>
      <c r="H27" s="11"/>
      <c r="I27" s="11"/>
      <c r="J27" s="45">
        <v>6030</v>
      </c>
      <c r="K27" s="45">
        <f t="shared" si="2"/>
        <v>6030</v>
      </c>
      <c r="L27" s="11">
        <f t="shared" si="3"/>
        <v>6030</v>
      </c>
    </row>
    <row r="28" spans="1:12" ht="19" customHeight="1" x14ac:dyDescent="0.35">
      <c r="A28" s="24" t="s">
        <v>301</v>
      </c>
      <c r="B28" s="26" t="s">
        <v>25</v>
      </c>
      <c r="C28" s="24" t="s">
        <v>199</v>
      </c>
      <c r="D28" s="117" t="s">
        <v>307</v>
      </c>
      <c r="E28" s="6"/>
      <c r="F28" s="6"/>
      <c r="G28" s="10">
        <v>1</v>
      </c>
      <c r="H28" s="11"/>
      <c r="I28" s="11"/>
      <c r="J28" s="45">
        <v>6910</v>
      </c>
      <c r="K28" s="45">
        <f t="shared" si="2"/>
        <v>6910</v>
      </c>
      <c r="L28" s="11">
        <f t="shared" si="3"/>
        <v>6910</v>
      </c>
    </row>
    <row r="29" spans="1:12" ht="19" customHeight="1" x14ac:dyDescent="0.35">
      <c r="A29" s="24" t="s">
        <v>301</v>
      </c>
      <c r="B29" s="26" t="s">
        <v>25</v>
      </c>
      <c r="C29" s="24" t="s">
        <v>303</v>
      </c>
      <c r="D29" s="117" t="s">
        <v>307</v>
      </c>
      <c r="E29" s="6"/>
      <c r="F29" s="6"/>
      <c r="G29" s="10">
        <v>1</v>
      </c>
      <c r="H29" s="11"/>
      <c r="I29" s="11"/>
      <c r="J29" s="45">
        <v>11630</v>
      </c>
      <c r="K29" s="45">
        <f t="shared" si="2"/>
        <v>11630</v>
      </c>
      <c r="L29" s="11">
        <f t="shared" si="3"/>
        <v>11630</v>
      </c>
    </row>
    <row r="30" spans="1:12" s="5" customFormat="1" ht="19" customHeight="1" x14ac:dyDescent="0.2">
      <c r="A30" s="286" t="s">
        <v>923</v>
      </c>
      <c r="B30" s="287"/>
      <c r="C30" s="287"/>
      <c r="D30" s="287"/>
      <c r="E30" s="287"/>
      <c r="F30" s="287"/>
      <c r="G30" s="287"/>
      <c r="H30" s="287"/>
      <c r="I30" s="287"/>
      <c r="J30" s="287"/>
      <c r="K30" s="288"/>
      <c r="L30" s="25"/>
    </row>
    <row r="31" spans="1:12" ht="21.75" customHeight="1" x14ac:dyDescent="0.35">
      <c r="A31" s="24" t="s">
        <v>923</v>
      </c>
      <c r="B31" s="26" t="s">
        <v>25</v>
      </c>
      <c r="C31" s="23" t="s">
        <v>195</v>
      </c>
      <c r="D31" s="117" t="s">
        <v>307</v>
      </c>
      <c r="E31" s="7"/>
      <c r="F31" s="7"/>
      <c r="G31" s="8">
        <v>1</v>
      </c>
      <c r="H31" s="12"/>
      <c r="I31" s="12"/>
      <c r="J31" s="45">
        <v>1500</v>
      </c>
      <c r="K31" s="45">
        <f t="shared" ref="K31:K38" si="4">J31-J31*$K$9/100</f>
        <v>1500</v>
      </c>
      <c r="L31" s="11">
        <f t="shared" ref="L31:L38" si="5">K31*G31</f>
        <v>1500</v>
      </c>
    </row>
    <row r="32" spans="1:12" ht="19" customHeight="1" x14ac:dyDescent="0.35">
      <c r="A32" s="24" t="s">
        <v>923</v>
      </c>
      <c r="B32" s="26" t="s">
        <v>25</v>
      </c>
      <c r="C32" s="24" t="s">
        <v>196</v>
      </c>
      <c r="D32" s="117" t="s">
        <v>307</v>
      </c>
      <c r="E32" s="6"/>
      <c r="F32" s="6"/>
      <c r="G32" s="10">
        <v>1</v>
      </c>
      <c r="H32" s="11"/>
      <c r="I32" s="11"/>
      <c r="J32" s="45">
        <v>1800</v>
      </c>
      <c r="K32" s="45">
        <f t="shared" si="4"/>
        <v>1800</v>
      </c>
      <c r="L32" s="11">
        <f t="shared" si="5"/>
        <v>1800</v>
      </c>
    </row>
    <row r="33" spans="1:12" ht="19" customHeight="1" x14ac:dyDescent="0.35">
      <c r="A33" s="24" t="s">
        <v>923</v>
      </c>
      <c r="B33" s="26" t="s">
        <v>25</v>
      </c>
      <c r="C33" s="24" t="s">
        <v>148</v>
      </c>
      <c r="D33" s="117" t="s">
        <v>307</v>
      </c>
      <c r="E33" s="6"/>
      <c r="F33" s="6"/>
      <c r="G33" s="10">
        <v>1</v>
      </c>
      <c r="H33" s="11"/>
      <c r="I33" s="11"/>
      <c r="J33" s="45">
        <v>2100</v>
      </c>
      <c r="K33" s="45">
        <f t="shared" si="4"/>
        <v>2100</v>
      </c>
      <c r="L33" s="11">
        <f t="shared" si="5"/>
        <v>2100</v>
      </c>
    </row>
    <row r="34" spans="1:12" ht="19" customHeight="1" x14ac:dyDescent="0.35">
      <c r="A34" s="24" t="s">
        <v>923</v>
      </c>
      <c r="B34" s="26" t="s">
        <v>25</v>
      </c>
      <c r="C34" s="24" t="s">
        <v>197</v>
      </c>
      <c r="D34" s="117" t="s">
        <v>307</v>
      </c>
      <c r="E34" s="6"/>
      <c r="F34" s="6"/>
      <c r="G34" s="10">
        <v>1</v>
      </c>
      <c r="H34" s="11"/>
      <c r="I34" s="11"/>
      <c r="J34" s="45">
        <v>2400</v>
      </c>
      <c r="K34" s="45">
        <f t="shared" si="4"/>
        <v>2400</v>
      </c>
      <c r="L34" s="11">
        <f t="shared" si="5"/>
        <v>2400</v>
      </c>
    </row>
    <row r="35" spans="1:12" ht="21.75" customHeight="1" x14ac:dyDescent="0.35">
      <c r="A35" s="24" t="s">
        <v>923</v>
      </c>
      <c r="B35" s="26" t="s">
        <v>25</v>
      </c>
      <c r="C35" s="23" t="s">
        <v>198</v>
      </c>
      <c r="D35" s="117" t="s">
        <v>307</v>
      </c>
      <c r="E35" s="7"/>
      <c r="F35" s="7"/>
      <c r="G35" s="8">
        <v>1</v>
      </c>
      <c r="H35" s="12"/>
      <c r="I35" s="12"/>
      <c r="J35" s="45">
        <v>2700</v>
      </c>
      <c r="K35" s="45">
        <f t="shared" si="4"/>
        <v>2700</v>
      </c>
      <c r="L35" s="11">
        <f t="shared" si="5"/>
        <v>2700</v>
      </c>
    </row>
    <row r="36" spans="1:12" ht="19" customHeight="1" x14ac:dyDescent="0.35">
      <c r="A36" s="24" t="s">
        <v>923</v>
      </c>
      <c r="B36" s="26" t="s">
        <v>25</v>
      </c>
      <c r="C36" s="24" t="s">
        <v>149</v>
      </c>
      <c r="D36" s="117" t="s">
        <v>307</v>
      </c>
      <c r="E36" s="6"/>
      <c r="F36" s="6"/>
      <c r="G36" s="10">
        <v>1</v>
      </c>
      <c r="H36" s="11"/>
      <c r="I36" s="11"/>
      <c r="J36" s="45">
        <v>2980</v>
      </c>
      <c r="K36" s="45">
        <f t="shared" si="4"/>
        <v>2980</v>
      </c>
      <c r="L36" s="11">
        <f t="shared" si="5"/>
        <v>2980</v>
      </c>
    </row>
    <row r="37" spans="1:12" ht="19" customHeight="1" x14ac:dyDescent="0.35">
      <c r="A37" s="24" t="s">
        <v>923</v>
      </c>
      <c r="B37" s="26" t="s">
        <v>25</v>
      </c>
      <c r="C37" s="24" t="s">
        <v>199</v>
      </c>
      <c r="D37" s="117" t="s">
        <v>307</v>
      </c>
      <c r="E37" s="6"/>
      <c r="F37" s="6"/>
      <c r="G37" s="10">
        <v>1</v>
      </c>
      <c r="H37" s="11"/>
      <c r="I37" s="11"/>
      <c r="J37" s="45">
        <v>3280</v>
      </c>
      <c r="K37" s="45">
        <f t="shared" si="4"/>
        <v>3280</v>
      </c>
      <c r="L37" s="11">
        <f t="shared" si="5"/>
        <v>3280</v>
      </c>
    </row>
    <row r="38" spans="1:12" ht="19" customHeight="1" x14ac:dyDescent="0.35">
      <c r="A38" s="24" t="s">
        <v>923</v>
      </c>
      <c r="B38" s="26" t="s">
        <v>25</v>
      </c>
      <c r="C38" s="24" t="s">
        <v>303</v>
      </c>
      <c r="D38" s="117" t="s">
        <v>307</v>
      </c>
      <c r="E38" s="6"/>
      <c r="F38" s="6"/>
      <c r="G38" s="10">
        <v>1</v>
      </c>
      <c r="H38" s="11"/>
      <c r="I38" s="11"/>
      <c r="J38" s="45">
        <v>4740</v>
      </c>
      <c r="K38" s="45">
        <f t="shared" si="4"/>
        <v>4740</v>
      </c>
      <c r="L38" s="11">
        <f t="shared" si="5"/>
        <v>4740</v>
      </c>
    </row>
    <row r="39" spans="1:12" ht="8.25" customHeight="1" x14ac:dyDescent="0.35">
      <c r="B39" s="22"/>
    </row>
    <row r="40" spans="1:12" ht="91.5" customHeight="1" x14ac:dyDescent="0.3">
      <c r="A40" s="227" t="s">
        <v>1244</v>
      </c>
      <c r="B40" s="283"/>
      <c r="C40" s="283"/>
      <c r="D40" s="283"/>
      <c r="E40" s="283"/>
      <c r="F40" s="283"/>
      <c r="G40" s="283"/>
      <c r="H40" s="283"/>
      <c r="I40" s="283"/>
    </row>
  </sheetData>
  <mergeCells count="14">
    <mergeCell ref="L10:L11"/>
    <mergeCell ref="A40:I40"/>
    <mergeCell ref="A2:K2"/>
    <mergeCell ref="A7:K7"/>
    <mergeCell ref="C9:E9"/>
    <mergeCell ref="A10:A11"/>
    <mergeCell ref="B10:B11"/>
    <mergeCell ref="C10:C11"/>
    <mergeCell ref="E10:F10"/>
    <mergeCell ref="G10:G11"/>
    <mergeCell ref="H10:J10"/>
    <mergeCell ref="A21:K21"/>
    <mergeCell ref="A12:K12"/>
    <mergeCell ref="A30:K30"/>
  </mergeCells>
  <hyperlinks>
    <hyperlink ref="C9:E9" location="Исходный!R1C1" display="В Исходный прайс" xr:uid="{B82CA78D-49BA-4462-B700-A014B22E6807}"/>
  </hyperlinks>
  <pageMargins left="0.23622047244094491" right="0.19685039370078741" top="0.15748031496062992" bottom="0.15748031496062992" header="0.15748031496062992" footer="0.15748031496062992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Исходный</vt:lpstr>
      <vt:lpstr>Расходные материалы конд.</vt:lpstr>
      <vt:lpstr>Расходные материалы вентиляция</vt:lpstr>
      <vt:lpstr>Воздухораспределит. устр.</vt:lpstr>
      <vt:lpstr>Berlington</vt:lpstr>
      <vt:lpstr>FeRRUM</vt:lpstr>
      <vt:lpstr>FeRRUM полупром</vt:lpstr>
      <vt:lpstr>FeRRUM полуп инвертор</vt:lpstr>
      <vt:lpstr>FeRRUM Мульти-Спли инвертор</vt:lpstr>
      <vt:lpstr>LORIOT</vt:lpstr>
      <vt:lpstr>Energolux</vt:lpstr>
      <vt:lpstr>Energolux полупром</vt:lpstr>
      <vt:lpstr>Energolux ИНверт. полупром</vt:lpstr>
      <vt:lpstr>Energolux Мульти-Сплиты</vt:lpstr>
      <vt:lpstr>Energolux Мульти-Сплиты BIG</vt:lpstr>
      <vt:lpstr>Частотный преобраз.</vt:lpstr>
      <vt:lpstr> Вентиляторы Energolux</vt:lpstr>
      <vt:lpstr> Вентиляторы Lufberg</vt:lpstr>
      <vt:lpstr>Привода Lufberg</vt:lpstr>
      <vt:lpstr>Electrotest</vt:lpstr>
      <vt:lpstr>Щит управления </vt:lpstr>
      <vt:lpstr>Узлы DIVT (воздухонагрев)</vt:lpstr>
      <vt:lpstr>Круглые изд. из оц. стали</vt:lpstr>
      <vt:lpstr>DIVT шумоглушит</vt:lpstr>
      <vt:lpstr>DIVT Возд. Клапан</vt:lpstr>
      <vt:lpstr>DIVT фильтр</vt:lpstr>
      <vt:lpstr>Гибкие вставки DIVT</vt:lpstr>
      <vt:lpstr>Жироуловитель сетчатый DIVT </vt:lpstr>
    </vt:vector>
  </TitlesOfParts>
  <Company>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XXX</cp:lastModifiedBy>
  <cp:lastPrinted>2026-09-29T13:50:23Z</cp:lastPrinted>
  <dcterms:created xsi:type="dcterms:W3CDTF">2003-08-14T13:40:12Z</dcterms:created>
  <dcterms:modified xsi:type="dcterms:W3CDTF">2026-09-29T13:51:39Z</dcterms:modified>
</cp:coreProperties>
</file>